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3 Kependudukan dan Ketanagakerjaan\"/>
    </mc:Choice>
  </mc:AlternateContent>
  <xr:revisionPtr revIDLastSave="0" documentId="13_ncr:1_{61384341-6643-441E-98B5-D5AB9BF840B4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8" i="1"/>
  <c r="AA15" i="1"/>
  <c r="AA24" i="1" s="1"/>
  <c r="AA17" i="1"/>
  <c r="R24" i="1"/>
  <c r="AA9" i="1"/>
  <c r="AA10" i="1"/>
  <c r="AA11" i="1"/>
  <c r="AA12" i="1"/>
  <c r="AA13" i="1"/>
  <c r="AA14" i="1"/>
  <c r="AA16" i="1"/>
  <c r="AA18" i="1"/>
  <c r="AA19" i="1"/>
  <c r="AA20" i="1"/>
  <c r="AA21" i="1"/>
  <c r="AA22" i="1"/>
  <c r="AA23" i="1"/>
  <c r="AA8" i="1"/>
  <c r="I8" i="1"/>
  <c r="I9" i="1"/>
  <c r="I10" i="1"/>
  <c r="I11" i="1"/>
  <c r="I12" i="1"/>
  <c r="I13" i="1"/>
  <c r="I14" i="1"/>
  <c r="I15" i="1"/>
  <c r="I16" i="1"/>
  <c r="I17" i="1"/>
  <c r="I18" i="1"/>
  <c r="I21" i="1"/>
  <c r="I22" i="1"/>
  <c r="I23" i="1"/>
  <c r="V24" i="1"/>
  <c r="W24" i="1"/>
  <c r="X24" i="1"/>
  <c r="Y24" i="1"/>
  <c r="Z24" i="1"/>
  <c r="U24" i="1"/>
  <c r="D24" i="1"/>
  <c r="E24" i="1"/>
  <c r="F24" i="1"/>
  <c r="G24" i="1"/>
  <c r="H24" i="1"/>
  <c r="C24" i="1"/>
  <c r="Q24" i="1"/>
  <c r="P24" i="1"/>
  <c r="O24" i="1"/>
  <c r="W18" i="1"/>
  <c r="N12" i="1"/>
  <c r="N24" i="1" s="1"/>
  <c r="M12" i="1"/>
  <c r="M24" i="1" s="1"/>
  <c r="L12" i="1"/>
  <c r="H12" i="1"/>
  <c r="G12" i="1"/>
  <c r="F12" i="1"/>
  <c r="E12" i="1"/>
  <c r="D12" i="1"/>
  <c r="C12" i="1"/>
  <c r="H8" i="1"/>
  <c r="G8" i="1"/>
  <c r="F8" i="1"/>
  <c r="E8" i="1"/>
  <c r="I24" i="1" l="1"/>
  <c r="L24" i="1"/>
</calcChain>
</file>

<file path=xl/sharedStrings.xml><?xml version="1.0" encoding="utf-8"?>
<sst xmlns="http://schemas.openxmlformats.org/spreadsheetml/2006/main" count="112" uniqueCount="39">
  <si>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</si>
  <si>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</si>
  <si>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</si>
  <si>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</si>
  <si>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</si>
  <si>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</si>
  <si>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</si>
  <si>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</si>
  <si>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</si>
  <si>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</si>
  <si>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</si>
  <si>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</si>
  <si>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</si>
  <si>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</si>
  <si>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</si>
  <si>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</si>
  <si>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</si>
  <si>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</si>
  <si>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</si>
  <si>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</si>
  <si>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</si>
  <si>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</si>
  <si>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</si>
  <si>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</si>
  <si>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</si>
  <si>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</si>
  <si>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</si>
  <si>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</si>
  <si>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(8)</t>
  </si>
  <si>
    <t>Kecamatan Pagentan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</si>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</sst>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1" fontId="1" fillId="0" borderId="0" xfId="0" applyNumberFormat="1" applyFont="1"/>
    <xf numFmtId="1" fontId="1" fillId="0" borderId="0" xfId="0" applyNumberFormat="1" applyFont="1" applyAlignment="1">
      <alignment horizontal="right" wrapText="1"/>
    </xf>
    <xf numFmtId="1" fontId="2" fillId="0" borderId="0" xfId="0" applyNumberFormat="1" applyFont="1" applyAlignment="1">
      <alignment horizontal="right"/>
    </xf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A1000"/>
  <sheetViews>
    <sheetView tabSelected="1" topLeftCell="M7" workbookViewId="0">
      <selection activeCell="I22" sqref="I22"/>
    </sheetView>
  </sheetViews>
  <sheetFormatPr defaultColWidth="14.42578125" defaultRowHeight="15"/>
  <cols>
    <col min="1" max="1" width="8.7109375" customWidth="1"/>
    <col min="2" max="2" width="22.5703125" customWidth="1"/>
    <col min="3" max="4" width="8.5703125" customWidth="1"/>
    <col min="5" max="6" width="10" customWidth="1"/>
    <col min="7" max="7" width="9.140625" customWidth="1"/>
    <col min="8" max="8" width="11.28515625" customWidth="1"/>
    <col min="9" max="9" width="13.28515625" customWidth="1"/>
    <col min="10" max="10" width="10.5703125" customWidth="1"/>
    <col min="11" max="11" width="22.5703125" customWidth="1"/>
    <col min="12" max="13" width="8.5703125" customWidth="1"/>
    <col min="14" max="15" width="10" customWidth="1"/>
    <col min="16" max="16" width="9.140625" customWidth="1"/>
    <col min="17" max="17" width="11.28515625" customWidth="1"/>
    <col min="18" max="18" width="12" customWidth="1"/>
    <col min="19" max="19" width="10.5703125" customWidth="1"/>
  </cols>
  <sheetData>
    <row r="1" spans="2:27" ht="14.25" customHeight="1"/>
    <row r="2" spans="2:27" ht="14.25" customHeight="1">
      <c r="B2" s="1" t="s">
        <v>30</v>
      </c>
      <c r="K2" s="1" t="s">
        <v>30</v>
      </c>
      <c r="T2" s="1" t="s">
        <v>30</v>
      </c>
    </row>
    <row r="3" spans="2:27" ht="14.25" customHeight="1">
      <c r="B3" s="1" t="s">
        <v>29</v>
      </c>
      <c r="K3" s="1" t="s">
        <v>29</v>
      </c>
      <c r="T3" s="1" t="s">
        <v>29</v>
      </c>
    </row>
    <row r="4" spans="2:27" ht="14.25" customHeight="1">
      <c r="B4" s="1" t="s">
        <v>0</v>
      </c>
      <c r="K4" s="1" t="s">
        <v>1</v>
      </c>
      <c r="T4" s="1" t="s">
        <v>2</v>
      </c>
    </row>
    <row r="5" spans="2:27" ht="18" customHeight="1">
      <c r="B5" s="15" t="s">
        <v>3</v>
      </c>
      <c r="C5" s="17" t="s">
        <v>31</v>
      </c>
      <c r="D5" s="18"/>
      <c r="E5" s="18"/>
      <c r="F5" s="18"/>
      <c r="G5" s="18"/>
      <c r="H5" s="18"/>
      <c r="I5" s="15" t="s">
        <v>23</v>
      </c>
      <c r="K5" s="15" t="s">
        <v>3</v>
      </c>
      <c r="L5" s="17" t="s">
        <v>31</v>
      </c>
      <c r="M5" s="18"/>
      <c r="N5" s="18"/>
      <c r="O5" s="18"/>
      <c r="P5" s="18"/>
      <c r="Q5" s="18"/>
      <c r="R5" s="15" t="s">
        <v>23</v>
      </c>
      <c r="T5" s="15" t="s">
        <v>3</v>
      </c>
      <c r="U5" s="17" t="s">
        <v>31</v>
      </c>
      <c r="V5" s="18"/>
      <c r="W5" s="18"/>
      <c r="X5" s="18"/>
      <c r="Y5" s="18"/>
      <c r="Z5" s="18"/>
      <c r="AA5" s="15" t="s">
        <v>23</v>
      </c>
    </row>
    <row r="6" spans="2:27" ht="44.25" customHeight="1">
      <c r="B6" s="16"/>
      <c r="C6" s="11" t="s">
        <v>32</v>
      </c>
      <c r="D6" s="12" t="s">
        <v>33</v>
      </c>
      <c r="E6" s="11" t="s">
        <v>34</v>
      </c>
      <c r="F6" s="11" t="s">
        <v>35</v>
      </c>
      <c r="G6" s="11" t="s">
        <v>36</v>
      </c>
      <c r="H6" s="11" t="s">
        <v>37</v>
      </c>
      <c r="I6" s="16"/>
      <c r="K6" s="16"/>
      <c r="L6" s="11" t="s">
        <v>32</v>
      </c>
      <c r="M6" s="12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6"/>
      <c r="T6" s="16"/>
      <c r="U6" s="11" t="s">
        <v>32</v>
      </c>
      <c r="V6" s="12" t="s">
        <v>33</v>
      </c>
      <c r="W6" s="11" t="s">
        <v>34</v>
      </c>
      <c r="X6" s="11" t="s">
        <v>35</v>
      </c>
      <c r="Y6" s="11" t="s">
        <v>36</v>
      </c>
      <c r="Z6" s="11" t="s">
        <v>37</v>
      </c>
      <c r="AA6" s="16"/>
    </row>
    <row r="7" spans="2:27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6" t="s">
        <v>26</v>
      </c>
      <c r="H7" s="6" t="s">
        <v>27</v>
      </c>
      <c r="I7" s="6" t="s">
        <v>28</v>
      </c>
      <c r="K7" s="6" t="s">
        <v>4</v>
      </c>
      <c r="L7" s="7" t="s">
        <v>5</v>
      </c>
      <c r="M7" s="7" t="s">
        <v>6</v>
      </c>
      <c r="N7" s="7" t="s">
        <v>24</v>
      </c>
      <c r="O7" s="7" t="s">
        <v>25</v>
      </c>
      <c r="P7" s="6" t="s">
        <v>26</v>
      </c>
      <c r="Q7" s="6" t="s">
        <v>27</v>
      </c>
      <c r="R7" s="6" t="s">
        <v>28</v>
      </c>
      <c r="T7" s="6" t="s">
        <v>4</v>
      </c>
      <c r="U7" s="7" t="s">
        <v>5</v>
      </c>
      <c r="V7" s="7" t="s">
        <v>6</v>
      </c>
      <c r="W7" s="7" t="s">
        <v>24</v>
      </c>
      <c r="X7" s="7" t="s">
        <v>25</v>
      </c>
      <c r="Y7" s="6" t="s">
        <v>26</v>
      </c>
      <c r="Z7" s="6" t="s">
        <v>27</v>
      </c>
      <c r="AA7" s="6" t="s">
        <v>28</v>
      </c>
    </row>
    <row r="8" spans="2:27" ht="14.25" customHeight="1">
      <c r="B8" s="2" t="s">
        <v>7</v>
      </c>
      <c r="C8" s="19">
        <v>88</v>
      </c>
      <c r="D8" s="19">
        <v>121</v>
      </c>
      <c r="E8" s="19">
        <f>140+95</f>
        <v>235</v>
      </c>
      <c r="F8" s="19">
        <f>137+110+144</f>
        <v>391</v>
      </c>
      <c r="G8" s="19">
        <f>179+123+103</f>
        <v>405</v>
      </c>
      <c r="H8" s="19">
        <f>131+131+118+43+53+46</f>
        <v>522</v>
      </c>
      <c r="I8" s="20">
        <f t="shared" ref="I8:I22" si="0">SUM(C8:H8)</f>
        <v>1762</v>
      </c>
      <c r="K8" s="2" t="s">
        <v>7</v>
      </c>
      <c r="L8" s="19">
        <v>80</v>
      </c>
      <c r="M8" s="19">
        <v>124</v>
      </c>
      <c r="N8" s="19">
        <v>230</v>
      </c>
      <c r="O8" s="19">
        <v>396</v>
      </c>
      <c r="P8" s="19">
        <v>410</v>
      </c>
      <c r="Q8" s="19">
        <v>525</v>
      </c>
      <c r="R8" s="19">
        <f>SUM(L8:Q8)</f>
        <v>1765</v>
      </c>
      <c r="T8" s="2" t="s">
        <v>7</v>
      </c>
      <c r="U8" s="8">
        <v>90</v>
      </c>
      <c r="V8" s="8">
        <v>115</v>
      </c>
      <c r="W8" s="8">
        <v>265</v>
      </c>
      <c r="X8" s="8">
        <v>398</v>
      </c>
      <c r="Y8" s="8">
        <v>447</v>
      </c>
      <c r="Z8" s="8">
        <v>598</v>
      </c>
      <c r="AA8" s="8">
        <f>SUM(U8:Z8)</f>
        <v>1913</v>
      </c>
    </row>
    <row r="9" spans="2:27" ht="14.25" customHeight="1">
      <c r="B9" s="2" t="s">
        <v>8</v>
      </c>
      <c r="C9" s="20">
        <v>112</v>
      </c>
      <c r="D9" s="20">
        <v>330</v>
      </c>
      <c r="E9" s="20">
        <v>172</v>
      </c>
      <c r="F9" s="20">
        <v>566</v>
      </c>
      <c r="G9" s="20">
        <v>484</v>
      </c>
      <c r="H9" s="20">
        <v>542</v>
      </c>
      <c r="I9" s="20">
        <f t="shared" si="0"/>
        <v>2206</v>
      </c>
      <c r="K9" s="2" t="s">
        <v>8</v>
      </c>
      <c r="L9" s="20">
        <v>81</v>
      </c>
      <c r="M9" s="20">
        <v>344</v>
      </c>
      <c r="N9" s="20">
        <v>130</v>
      </c>
      <c r="O9" s="20">
        <v>585</v>
      </c>
      <c r="P9" s="20">
        <v>557</v>
      </c>
      <c r="Q9" s="20">
        <v>657</v>
      </c>
      <c r="R9" s="19">
        <f t="shared" ref="R9:R23" si="1">SUM(L9:Q9)</f>
        <v>2354</v>
      </c>
      <c r="T9" s="2" t="s">
        <v>8</v>
      </c>
      <c r="U9" s="13">
        <v>81</v>
      </c>
      <c r="V9" s="13">
        <v>344</v>
      </c>
      <c r="W9" s="13">
        <v>130</v>
      </c>
      <c r="X9" s="13">
        <v>585</v>
      </c>
      <c r="Y9" s="13">
        <v>557</v>
      </c>
      <c r="Z9" s="13">
        <v>634</v>
      </c>
      <c r="AA9" s="8">
        <f t="shared" ref="AA9:AA23" si="2">SUM(U9:Z9)</f>
        <v>2331</v>
      </c>
    </row>
    <row r="10" spans="2:27" ht="14.25" customHeight="1">
      <c r="B10" s="2" t="s">
        <v>9</v>
      </c>
      <c r="C10" s="19">
        <v>36</v>
      </c>
      <c r="D10" s="19">
        <v>172</v>
      </c>
      <c r="E10" s="19">
        <v>192</v>
      </c>
      <c r="F10" s="19">
        <v>568</v>
      </c>
      <c r="G10" s="19">
        <v>508</v>
      </c>
      <c r="H10" s="19">
        <v>687</v>
      </c>
      <c r="I10" s="20">
        <f t="shared" si="0"/>
        <v>2163</v>
      </c>
      <c r="K10" s="2" t="s">
        <v>9</v>
      </c>
      <c r="L10" s="19">
        <v>52</v>
      </c>
      <c r="M10" s="19">
        <v>163</v>
      </c>
      <c r="N10" s="19">
        <v>185</v>
      </c>
      <c r="O10" s="19">
        <v>562</v>
      </c>
      <c r="P10" s="19">
        <v>498</v>
      </c>
      <c r="Q10" s="19">
        <v>724</v>
      </c>
      <c r="R10" s="19">
        <f t="shared" si="1"/>
        <v>2184</v>
      </c>
      <c r="T10" s="2" t="s">
        <v>9</v>
      </c>
      <c r="U10" s="8">
        <v>98</v>
      </c>
      <c r="V10" s="8">
        <v>171</v>
      </c>
      <c r="W10" s="8">
        <v>173</v>
      </c>
      <c r="X10" s="8">
        <v>562</v>
      </c>
      <c r="Y10" s="8">
        <v>519</v>
      </c>
      <c r="Z10" s="8">
        <v>616</v>
      </c>
      <c r="AA10" s="8">
        <f t="shared" si="2"/>
        <v>2139</v>
      </c>
    </row>
    <row r="11" spans="2:27" ht="14.25" customHeight="1">
      <c r="B11" s="2" t="s">
        <v>10</v>
      </c>
      <c r="C11" s="19">
        <v>133</v>
      </c>
      <c r="D11" s="19">
        <v>237</v>
      </c>
      <c r="E11" s="19">
        <v>130</v>
      </c>
      <c r="F11" s="19">
        <v>427</v>
      </c>
      <c r="G11" s="19">
        <v>411</v>
      </c>
      <c r="H11" s="19">
        <v>531</v>
      </c>
      <c r="I11" s="20">
        <f t="shared" si="0"/>
        <v>1869</v>
      </c>
      <c r="K11" s="2" t="s">
        <v>10</v>
      </c>
      <c r="L11" s="19">
        <v>189</v>
      </c>
      <c r="M11" s="19">
        <v>287</v>
      </c>
      <c r="N11" s="19">
        <v>180</v>
      </c>
      <c r="O11" s="19">
        <v>477</v>
      </c>
      <c r="P11" s="19">
        <v>461</v>
      </c>
      <c r="Q11" s="19">
        <v>581</v>
      </c>
      <c r="R11" s="19">
        <f t="shared" si="1"/>
        <v>2175</v>
      </c>
      <c r="T11" s="2" t="s">
        <v>10</v>
      </c>
      <c r="U11" s="8">
        <v>190</v>
      </c>
      <c r="V11" s="8">
        <v>289</v>
      </c>
      <c r="W11" s="8">
        <v>181</v>
      </c>
      <c r="X11" s="8">
        <v>478</v>
      </c>
      <c r="Y11" s="8">
        <v>462</v>
      </c>
      <c r="Z11" s="8">
        <v>582</v>
      </c>
      <c r="AA11" s="8">
        <f t="shared" si="2"/>
        <v>2182</v>
      </c>
    </row>
    <row r="12" spans="2:27" ht="14.25" customHeight="1">
      <c r="B12" s="2" t="s">
        <v>11</v>
      </c>
      <c r="C12" s="19">
        <f>1853-1773</f>
        <v>80</v>
      </c>
      <c r="D12" s="19">
        <f>94+96</f>
        <v>190</v>
      </c>
      <c r="E12" s="19">
        <f>86+95</f>
        <v>181</v>
      </c>
      <c r="F12" s="19">
        <f>179+159</f>
        <v>338</v>
      </c>
      <c r="G12" s="19">
        <f>377+236</f>
        <v>613</v>
      </c>
      <c r="H12" s="19">
        <f>240+211</f>
        <v>451</v>
      </c>
      <c r="I12" s="20">
        <f t="shared" si="0"/>
        <v>1853</v>
      </c>
      <c r="K12" s="2" t="s">
        <v>11</v>
      </c>
      <c r="L12" s="19">
        <f>16+16+10+20+39+27</f>
        <v>128</v>
      </c>
      <c r="M12" s="19">
        <f>36+22+37+26+36+21+27</f>
        <v>205</v>
      </c>
      <c r="N12" s="19">
        <f>24+24+27+33+31+31</f>
        <v>170</v>
      </c>
      <c r="O12" s="19">
        <v>467</v>
      </c>
      <c r="P12" s="19">
        <v>442</v>
      </c>
      <c r="Q12" s="19">
        <v>447</v>
      </c>
      <c r="R12" s="19">
        <f t="shared" si="1"/>
        <v>1859</v>
      </c>
      <c r="T12" s="2" t="s">
        <v>11</v>
      </c>
      <c r="U12" s="8">
        <v>91</v>
      </c>
      <c r="V12" s="8">
        <v>150</v>
      </c>
      <c r="W12" s="8">
        <v>196</v>
      </c>
      <c r="X12" s="8">
        <v>419</v>
      </c>
      <c r="Y12" s="8">
        <v>457</v>
      </c>
      <c r="Z12" s="8">
        <v>593</v>
      </c>
      <c r="AA12" s="8">
        <f t="shared" si="2"/>
        <v>1906</v>
      </c>
    </row>
    <row r="13" spans="2:27" ht="14.25" customHeight="1">
      <c r="B13" s="2" t="s">
        <v>12</v>
      </c>
      <c r="C13" s="20">
        <v>95</v>
      </c>
      <c r="D13" s="20">
        <v>220</v>
      </c>
      <c r="E13" s="20">
        <v>231</v>
      </c>
      <c r="F13" s="20">
        <v>416</v>
      </c>
      <c r="G13" s="20">
        <v>702</v>
      </c>
      <c r="H13" s="20">
        <v>652</v>
      </c>
      <c r="I13" s="20">
        <f t="shared" si="0"/>
        <v>2316</v>
      </c>
      <c r="K13" s="2" t="s">
        <v>12</v>
      </c>
      <c r="L13" s="20">
        <v>100</v>
      </c>
      <c r="M13" s="20">
        <v>240</v>
      </c>
      <c r="N13" s="20">
        <v>231</v>
      </c>
      <c r="O13" s="20">
        <v>441</v>
      </c>
      <c r="P13" s="20">
        <v>702</v>
      </c>
      <c r="Q13" s="20">
        <v>642</v>
      </c>
      <c r="R13" s="19">
        <f t="shared" si="1"/>
        <v>2356</v>
      </c>
      <c r="T13" s="2" t="s">
        <v>12</v>
      </c>
      <c r="U13" s="8">
        <v>138</v>
      </c>
      <c r="V13" s="8">
        <v>221</v>
      </c>
      <c r="W13" s="8">
        <v>209</v>
      </c>
      <c r="X13" s="8">
        <v>534</v>
      </c>
      <c r="Y13" s="8">
        <v>504</v>
      </c>
      <c r="Z13" s="8">
        <v>750</v>
      </c>
      <c r="AA13" s="8">
        <f t="shared" si="2"/>
        <v>2356</v>
      </c>
    </row>
    <row r="14" spans="2:27" ht="14.25" customHeight="1">
      <c r="B14" s="2" t="s">
        <v>13</v>
      </c>
      <c r="C14" s="19">
        <v>39</v>
      </c>
      <c r="D14" s="19">
        <v>161</v>
      </c>
      <c r="E14" s="19">
        <v>189</v>
      </c>
      <c r="F14" s="19">
        <v>524</v>
      </c>
      <c r="G14" s="19">
        <v>504</v>
      </c>
      <c r="H14" s="19">
        <v>621</v>
      </c>
      <c r="I14" s="20">
        <f t="shared" si="0"/>
        <v>2038</v>
      </c>
      <c r="K14" s="2" t="s">
        <v>13</v>
      </c>
      <c r="L14" s="19">
        <v>62</v>
      </c>
      <c r="M14" s="19">
        <v>174</v>
      </c>
      <c r="N14" s="19">
        <v>198</v>
      </c>
      <c r="O14" s="19">
        <v>548</v>
      </c>
      <c r="P14" s="19">
        <v>525</v>
      </c>
      <c r="Q14" s="19">
        <v>667</v>
      </c>
      <c r="R14" s="19">
        <f t="shared" si="1"/>
        <v>2174</v>
      </c>
      <c r="T14" s="2" t="s">
        <v>13</v>
      </c>
      <c r="U14" s="8">
        <v>95</v>
      </c>
      <c r="V14" s="8">
        <v>184</v>
      </c>
      <c r="W14" s="8">
        <v>185</v>
      </c>
      <c r="X14" s="8">
        <v>536</v>
      </c>
      <c r="Y14" s="8">
        <v>592</v>
      </c>
      <c r="Z14" s="8">
        <v>555</v>
      </c>
      <c r="AA14" s="8">
        <f t="shared" si="2"/>
        <v>2147</v>
      </c>
    </row>
    <row r="15" spans="2:27" ht="14.25" customHeight="1">
      <c r="B15" s="2" t="s">
        <v>14</v>
      </c>
      <c r="C15" s="19">
        <v>96</v>
      </c>
      <c r="D15" s="19">
        <v>175</v>
      </c>
      <c r="E15" s="19">
        <v>183</v>
      </c>
      <c r="F15" s="19">
        <v>482</v>
      </c>
      <c r="G15" s="19">
        <v>498</v>
      </c>
      <c r="H15" s="19">
        <v>487</v>
      </c>
      <c r="I15" s="20">
        <f t="shared" si="0"/>
        <v>1921</v>
      </c>
      <c r="K15" s="2" t="s">
        <v>14</v>
      </c>
      <c r="L15" s="19">
        <v>60</v>
      </c>
      <c r="M15" s="19">
        <v>191</v>
      </c>
      <c r="N15" s="19">
        <v>163</v>
      </c>
      <c r="O15" s="19">
        <v>512</v>
      </c>
      <c r="P15" s="19">
        <v>488</v>
      </c>
      <c r="Q15" s="19">
        <v>603</v>
      </c>
      <c r="R15" s="19">
        <f t="shared" si="1"/>
        <v>2017</v>
      </c>
      <c r="T15" s="2" t="s">
        <v>14</v>
      </c>
      <c r="U15" s="8">
        <v>114</v>
      </c>
      <c r="V15" s="8">
        <v>135</v>
      </c>
      <c r="W15" s="8">
        <v>273</v>
      </c>
      <c r="X15" s="8">
        <v>442</v>
      </c>
      <c r="Y15" s="8">
        <v>478</v>
      </c>
      <c r="Z15" s="8">
        <v>467</v>
      </c>
      <c r="AA15" s="8">
        <f>SUM(U15:Z15)</f>
        <v>1909</v>
      </c>
    </row>
    <row r="16" spans="2:27" ht="14.25" customHeight="1">
      <c r="B16" s="2" t="s">
        <v>15</v>
      </c>
      <c r="C16" s="19">
        <v>194</v>
      </c>
      <c r="D16" s="19">
        <v>238</v>
      </c>
      <c r="E16" s="19">
        <v>224</v>
      </c>
      <c r="F16" s="19">
        <v>522</v>
      </c>
      <c r="G16" s="19">
        <v>580</v>
      </c>
      <c r="H16" s="19">
        <v>706</v>
      </c>
      <c r="I16" s="20">
        <f t="shared" si="0"/>
        <v>2464</v>
      </c>
      <c r="K16" s="2" t="s">
        <v>15</v>
      </c>
      <c r="L16" s="19">
        <v>156</v>
      </c>
      <c r="M16" s="19">
        <v>216</v>
      </c>
      <c r="N16" s="19">
        <v>218</v>
      </c>
      <c r="O16" s="19">
        <v>557</v>
      </c>
      <c r="P16" s="19">
        <v>541</v>
      </c>
      <c r="Q16" s="19">
        <v>773</v>
      </c>
      <c r="R16" s="19">
        <f t="shared" si="1"/>
        <v>2461</v>
      </c>
      <c r="T16" s="2" t="s">
        <v>15</v>
      </c>
      <c r="U16" s="1">
        <v>138</v>
      </c>
      <c r="V16" s="1">
        <v>211</v>
      </c>
      <c r="W16" s="1">
        <v>209</v>
      </c>
      <c r="X16" s="1">
        <v>534</v>
      </c>
      <c r="Y16" s="1">
        <v>539</v>
      </c>
      <c r="Z16" s="1">
        <v>750</v>
      </c>
      <c r="AA16" s="8">
        <f t="shared" si="2"/>
        <v>2381</v>
      </c>
    </row>
    <row r="17" spans="2:27" ht="14.25" customHeight="1">
      <c r="B17" s="2" t="s">
        <v>16</v>
      </c>
      <c r="C17" s="19">
        <v>429</v>
      </c>
      <c r="D17" s="19">
        <v>524</v>
      </c>
      <c r="E17" s="19">
        <v>516</v>
      </c>
      <c r="F17" s="19">
        <v>1396</v>
      </c>
      <c r="G17" s="19">
        <v>1098</v>
      </c>
      <c r="H17" s="19">
        <v>1298</v>
      </c>
      <c r="I17" s="20">
        <f t="shared" si="0"/>
        <v>5261</v>
      </c>
      <c r="K17" s="2" t="s">
        <v>16</v>
      </c>
      <c r="L17" s="19">
        <v>410</v>
      </c>
      <c r="M17" s="19">
        <v>512</v>
      </c>
      <c r="N17" s="19">
        <v>546</v>
      </c>
      <c r="O17" s="19">
        <v>1404</v>
      </c>
      <c r="P17" s="19">
        <v>1108</v>
      </c>
      <c r="Q17" s="19">
        <v>1325</v>
      </c>
      <c r="R17" s="19">
        <f t="shared" si="1"/>
        <v>5305</v>
      </c>
      <c r="T17" s="2" t="s">
        <v>16</v>
      </c>
      <c r="U17" s="8">
        <v>379</v>
      </c>
      <c r="V17" s="8">
        <v>539</v>
      </c>
      <c r="W17" s="8">
        <v>520</v>
      </c>
      <c r="X17" s="8">
        <v>1375</v>
      </c>
      <c r="Y17" s="8">
        <v>1171</v>
      </c>
      <c r="Z17" s="8">
        <v>1335</v>
      </c>
      <c r="AA17" s="8">
        <f>SUM(U17:Z17)</f>
        <v>5319</v>
      </c>
    </row>
    <row r="18" spans="2:27" ht="14.25" customHeight="1">
      <c r="B18" s="2" t="s">
        <v>17</v>
      </c>
      <c r="C18" s="19">
        <v>142</v>
      </c>
      <c r="D18" s="19">
        <v>214</v>
      </c>
      <c r="E18" s="19">
        <v>208</v>
      </c>
      <c r="F18" s="19">
        <v>705</v>
      </c>
      <c r="G18" s="19">
        <v>601</v>
      </c>
      <c r="H18" s="19">
        <v>672</v>
      </c>
      <c r="I18" s="20">
        <f t="shared" si="0"/>
        <v>2542</v>
      </c>
      <c r="K18" s="2" t="s">
        <v>17</v>
      </c>
      <c r="L18" s="19">
        <v>106</v>
      </c>
      <c r="M18" s="19">
        <v>221</v>
      </c>
      <c r="N18" s="19">
        <v>230</v>
      </c>
      <c r="O18" s="19">
        <v>609</v>
      </c>
      <c r="P18" s="19">
        <v>623</v>
      </c>
      <c r="Q18" s="19">
        <v>690</v>
      </c>
      <c r="R18" s="19">
        <f t="shared" si="1"/>
        <v>2479</v>
      </c>
      <c r="S18" s="3"/>
      <c r="T18" s="2" t="s">
        <v>17</v>
      </c>
      <c r="U18" s="8">
        <v>115</v>
      </c>
      <c r="V18" s="8">
        <v>267</v>
      </c>
      <c r="W18" s="8">
        <f>81+118</f>
        <v>199</v>
      </c>
      <c r="X18" s="8">
        <v>671</v>
      </c>
      <c r="Y18" s="8">
        <v>597</v>
      </c>
      <c r="Z18" s="8">
        <v>631</v>
      </c>
      <c r="AA18" s="8">
        <f t="shared" si="2"/>
        <v>2480</v>
      </c>
    </row>
    <row r="19" spans="2:27" ht="14.25" customHeight="1">
      <c r="B19" s="2" t="s">
        <v>18</v>
      </c>
      <c r="C19" s="19">
        <v>156</v>
      </c>
      <c r="D19" s="19">
        <v>197</v>
      </c>
      <c r="E19" s="19">
        <v>212</v>
      </c>
      <c r="F19" s="19">
        <v>563</v>
      </c>
      <c r="G19" s="19">
        <v>577</v>
      </c>
      <c r="H19" s="19">
        <v>585</v>
      </c>
      <c r="I19" s="20">
        <f>SUM(C19:H19)</f>
        <v>2290</v>
      </c>
      <c r="K19" s="2" t="s">
        <v>18</v>
      </c>
      <c r="L19" s="19">
        <v>131</v>
      </c>
      <c r="M19" s="19">
        <v>225</v>
      </c>
      <c r="N19" s="19">
        <v>218</v>
      </c>
      <c r="O19" s="19">
        <v>580</v>
      </c>
      <c r="P19" s="19">
        <v>686</v>
      </c>
      <c r="Q19" s="19">
        <v>589</v>
      </c>
      <c r="R19" s="19">
        <f t="shared" si="1"/>
        <v>2429</v>
      </c>
      <c r="T19" s="2" t="s">
        <v>18</v>
      </c>
      <c r="U19" s="8">
        <v>148</v>
      </c>
      <c r="V19" s="8">
        <v>227</v>
      </c>
      <c r="W19" s="8">
        <v>208</v>
      </c>
      <c r="X19" s="8">
        <v>578</v>
      </c>
      <c r="Y19" s="8">
        <v>687</v>
      </c>
      <c r="Z19" s="8">
        <v>579</v>
      </c>
      <c r="AA19" s="8">
        <f t="shared" si="2"/>
        <v>2427</v>
      </c>
    </row>
    <row r="20" spans="2:27" ht="14.25" customHeight="1">
      <c r="B20" s="2" t="s">
        <v>19</v>
      </c>
      <c r="C20" s="20">
        <v>275</v>
      </c>
      <c r="D20" s="20">
        <v>590</v>
      </c>
      <c r="E20" s="20">
        <v>480</v>
      </c>
      <c r="F20" s="20">
        <v>847</v>
      </c>
      <c r="G20" s="20">
        <v>687</v>
      </c>
      <c r="H20" s="20">
        <v>798</v>
      </c>
      <c r="I20" s="20">
        <f>SUM(C20:H20)</f>
        <v>3677</v>
      </c>
      <c r="K20" s="2" t="s">
        <v>19</v>
      </c>
      <c r="L20" s="20">
        <v>234</v>
      </c>
      <c r="M20" s="20">
        <v>192</v>
      </c>
      <c r="N20" s="21">
        <v>268</v>
      </c>
      <c r="O20" s="21">
        <v>242</v>
      </c>
      <c r="P20" s="21">
        <v>1186</v>
      </c>
      <c r="Q20" s="21">
        <v>898</v>
      </c>
      <c r="R20" s="19">
        <f t="shared" si="1"/>
        <v>3020</v>
      </c>
      <c r="T20" s="2" t="s">
        <v>19</v>
      </c>
      <c r="U20" s="8">
        <v>234</v>
      </c>
      <c r="V20" s="8">
        <v>192</v>
      </c>
      <c r="W20" s="8">
        <v>268</v>
      </c>
      <c r="X20" s="8">
        <v>242</v>
      </c>
      <c r="Y20" s="8">
        <v>1186</v>
      </c>
      <c r="Z20" s="8">
        <v>876</v>
      </c>
      <c r="AA20" s="8">
        <f t="shared" si="2"/>
        <v>2998</v>
      </c>
    </row>
    <row r="21" spans="2:27" ht="14.25" customHeight="1">
      <c r="B21" s="2" t="s">
        <v>20</v>
      </c>
      <c r="C21" s="19">
        <v>149</v>
      </c>
      <c r="D21" s="19">
        <v>240</v>
      </c>
      <c r="E21" s="19">
        <v>211</v>
      </c>
      <c r="F21" s="19">
        <v>546</v>
      </c>
      <c r="G21" s="19">
        <v>467</v>
      </c>
      <c r="H21" s="19">
        <v>567</v>
      </c>
      <c r="I21" s="20">
        <f t="shared" si="0"/>
        <v>2180</v>
      </c>
      <c r="K21" s="2" t="s">
        <v>20</v>
      </c>
      <c r="L21" s="19">
        <v>152</v>
      </c>
      <c r="M21" s="19">
        <v>264</v>
      </c>
      <c r="N21" s="19">
        <v>221</v>
      </c>
      <c r="O21" s="19">
        <v>560</v>
      </c>
      <c r="P21" s="19">
        <v>467</v>
      </c>
      <c r="Q21" s="19">
        <v>554</v>
      </c>
      <c r="R21" s="19">
        <f t="shared" si="1"/>
        <v>2218</v>
      </c>
      <c r="T21" s="2" t="s">
        <v>20</v>
      </c>
      <c r="U21" s="8">
        <v>120</v>
      </c>
      <c r="V21" s="8">
        <v>258</v>
      </c>
      <c r="W21" s="8">
        <v>230</v>
      </c>
      <c r="X21" s="8">
        <v>670</v>
      </c>
      <c r="Y21" s="8">
        <v>550</v>
      </c>
      <c r="Z21" s="8">
        <v>392</v>
      </c>
      <c r="AA21" s="8">
        <f t="shared" si="2"/>
        <v>2220</v>
      </c>
    </row>
    <row r="22" spans="2:27" ht="14.25" customHeight="1">
      <c r="B22" s="2" t="s">
        <v>21</v>
      </c>
      <c r="C22" s="19">
        <v>226</v>
      </c>
      <c r="D22" s="19">
        <v>281</v>
      </c>
      <c r="E22" s="19">
        <v>277</v>
      </c>
      <c r="F22" s="19">
        <v>874</v>
      </c>
      <c r="G22" s="19">
        <v>814</v>
      </c>
      <c r="H22" s="19">
        <v>949</v>
      </c>
      <c r="I22" s="20">
        <f t="shared" si="0"/>
        <v>3421</v>
      </c>
      <c r="K22" s="2" t="s">
        <v>21</v>
      </c>
      <c r="L22" s="19">
        <v>200</v>
      </c>
      <c r="M22" s="19">
        <v>568</v>
      </c>
      <c r="N22" s="19">
        <v>274</v>
      </c>
      <c r="O22" s="19">
        <v>974</v>
      </c>
      <c r="P22" s="19">
        <v>876</v>
      </c>
      <c r="Q22" s="19">
        <v>949</v>
      </c>
      <c r="R22" s="19">
        <f t="shared" si="1"/>
        <v>3841</v>
      </c>
      <c r="T22" s="2" t="s">
        <v>21</v>
      </c>
      <c r="U22" s="8">
        <v>193</v>
      </c>
      <c r="V22" s="8">
        <v>584</v>
      </c>
      <c r="W22" s="8">
        <v>327</v>
      </c>
      <c r="X22" s="8">
        <v>991</v>
      </c>
      <c r="Y22" s="8">
        <v>912</v>
      </c>
      <c r="Z22" s="8">
        <v>974</v>
      </c>
      <c r="AA22" s="8">
        <f t="shared" si="2"/>
        <v>3981</v>
      </c>
    </row>
    <row r="23" spans="2:27" ht="14.25" customHeight="1">
      <c r="B23" s="2" t="s">
        <v>22</v>
      </c>
      <c r="C23" s="19">
        <v>219</v>
      </c>
      <c r="D23" s="19">
        <v>288</v>
      </c>
      <c r="E23" s="19">
        <v>348</v>
      </c>
      <c r="F23" s="19">
        <v>852</v>
      </c>
      <c r="G23" s="19">
        <v>609</v>
      </c>
      <c r="H23" s="19">
        <v>808</v>
      </c>
      <c r="I23" s="20">
        <f>SUM(C23:H23)</f>
        <v>3124</v>
      </c>
      <c r="K23" s="2" t="s">
        <v>22</v>
      </c>
      <c r="L23" s="19">
        <v>219</v>
      </c>
      <c r="M23" s="19">
        <v>288</v>
      </c>
      <c r="N23" s="19">
        <v>348</v>
      </c>
      <c r="O23" s="19">
        <v>852</v>
      </c>
      <c r="P23" s="19">
        <v>609</v>
      </c>
      <c r="Q23" s="19">
        <v>806</v>
      </c>
      <c r="R23" s="19">
        <f t="shared" si="1"/>
        <v>3122</v>
      </c>
      <c r="T23" s="2" t="s">
        <v>22</v>
      </c>
      <c r="U23" s="8">
        <v>220</v>
      </c>
      <c r="V23" s="8">
        <v>295</v>
      </c>
      <c r="W23" s="8">
        <v>348</v>
      </c>
      <c r="X23" s="8">
        <v>852</v>
      </c>
      <c r="Y23" s="8">
        <v>612</v>
      </c>
      <c r="Z23" s="8">
        <v>811</v>
      </c>
      <c r="AA23" s="8">
        <f t="shared" si="2"/>
        <v>3138</v>
      </c>
    </row>
    <row r="24" spans="2:27" ht="14.25" customHeight="1">
      <c r="B24" s="5" t="s">
        <v>23</v>
      </c>
      <c r="C24" s="9">
        <f>SUM(C8:C23)</f>
        <v>2469</v>
      </c>
      <c r="D24" s="9">
        <f t="shared" ref="D24:I24" si="3">SUM(D8:D23)</f>
        <v>4178</v>
      </c>
      <c r="E24" s="9">
        <f t="shared" si="3"/>
        <v>3989</v>
      </c>
      <c r="F24" s="9">
        <f t="shared" si="3"/>
        <v>10017</v>
      </c>
      <c r="G24" s="9">
        <f t="shared" si="3"/>
        <v>9558</v>
      </c>
      <c r="H24" s="9">
        <f t="shared" si="3"/>
        <v>10876</v>
      </c>
      <c r="I24" s="22">
        <f>SUM(I8:I23)</f>
        <v>41087</v>
      </c>
      <c r="K24" s="5" t="s">
        <v>23</v>
      </c>
      <c r="L24" s="9">
        <f t="shared" ref="L24:R24" si="4">SUM(L8:L23)</f>
        <v>2360</v>
      </c>
      <c r="M24" s="9">
        <f t="shared" si="4"/>
        <v>4214</v>
      </c>
      <c r="N24" s="9">
        <f t="shared" si="4"/>
        <v>3810</v>
      </c>
      <c r="O24" s="9">
        <f t="shared" si="4"/>
        <v>9766</v>
      </c>
      <c r="P24" s="9">
        <f t="shared" si="4"/>
        <v>10179</v>
      </c>
      <c r="Q24" s="9">
        <f t="shared" si="4"/>
        <v>11430</v>
      </c>
      <c r="R24" s="22">
        <f>SUM(R8:R23)</f>
        <v>41759</v>
      </c>
      <c r="T24" s="10" t="s">
        <v>23</v>
      </c>
      <c r="U24" s="9">
        <f>SUM(U8:U23)</f>
        <v>2444</v>
      </c>
      <c r="V24" s="9">
        <f t="shared" ref="V24:AA24" si="5">SUM(V8:V23)</f>
        <v>4182</v>
      </c>
      <c r="W24" s="9">
        <f t="shared" si="5"/>
        <v>3921</v>
      </c>
      <c r="X24" s="9">
        <f t="shared" si="5"/>
        <v>9867</v>
      </c>
      <c r="Y24" s="9">
        <f t="shared" si="5"/>
        <v>10270</v>
      </c>
      <c r="Z24" s="9">
        <f t="shared" si="5"/>
        <v>11143</v>
      </c>
      <c r="AA24" s="9">
        <f>SUM(AA8:AA23)</f>
        <v>41827</v>
      </c>
    </row>
    <row r="25" spans="2:27" ht="14.25" customHeight="1">
      <c r="B25" s="3">
        <v>2022</v>
      </c>
      <c r="K25" s="3">
        <v>2022</v>
      </c>
      <c r="T25" s="3"/>
    </row>
    <row r="26" spans="2:27" ht="14.25" customHeight="1">
      <c r="B26" s="1">
        <v>2021</v>
      </c>
      <c r="K26" s="1">
        <v>2021</v>
      </c>
      <c r="T26" s="1"/>
      <c r="U26" s="14" t="s">
        <v>38</v>
      </c>
    </row>
    <row r="27" spans="2:27" ht="14.25" customHeight="1">
      <c r="B27" s="1">
        <v>2020</v>
      </c>
      <c r="K27" s="1">
        <v>2020</v>
      </c>
      <c r="T27" s="1"/>
    </row>
    <row r="28" spans="2:27" ht="14.25" customHeight="1">
      <c r="B28" s="4">
        <v>2019</v>
      </c>
      <c r="C28" s="4"/>
      <c r="D28" s="4"/>
      <c r="E28" s="4"/>
      <c r="F28" s="4"/>
      <c r="G28" s="4"/>
      <c r="H28" s="4"/>
      <c r="I28" s="4"/>
      <c r="K28" s="4">
        <v>2019</v>
      </c>
      <c r="L28" s="4"/>
      <c r="M28" s="4"/>
      <c r="N28" s="4"/>
      <c r="O28" s="4"/>
      <c r="P28" s="4"/>
      <c r="Q28" s="4"/>
      <c r="R28" s="4"/>
      <c r="T28" s="4"/>
      <c r="U28" s="4"/>
      <c r="V28" s="4"/>
      <c r="W28" s="4"/>
      <c r="X28" s="4"/>
      <c r="Y28" s="4"/>
      <c r="Z28" s="4"/>
      <c r="AA28" s="4"/>
    </row>
    <row r="29" spans="2:27" ht="14.25" customHeight="1"/>
    <row r="30" spans="2:27" ht="14.25" customHeight="1"/>
    <row r="31" spans="2:27" ht="14.25" customHeight="1"/>
    <row r="32" spans="2:2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5:B6"/>
    <mergeCell ref="T5:T6"/>
    <mergeCell ref="AA5:AA6"/>
    <mergeCell ref="C5:H5"/>
    <mergeCell ref="L5:Q5"/>
    <mergeCell ref="U5:Z5"/>
    <mergeCell ref="R5:R6"/>
    <mergeCell ref="K5:K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2026-05-12T13:25:52Z</dcterms:modified>
</cp:coreProperties>
</file>