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065C0DD6-F689-466E-9636-303C148AECB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J26" i="1"/>
  <c r="E26" i="1"/>
  <c r="O25" i="1"/>
  <c r="J25" i="1"/>
  <c r="E25" i="1"/>
  <c r="I24" i="1"/>
  <c r="H24" i="1"/>
  <c r="J24" i="1" s="1"/>
  <c r="E24" i="1"/>
  <c r="J23" i="1"/>
  <c r="E23" i="1"/>
  <c r="E22" i="1"/>
  <c r="O21" i="1"/>
  <c r="J21" i="1"/>
  <c r="E21" i="1"/>
  <c r="E20" i="1"/>
  <c r="N19" i="1"/>
  <c r="N27" i="1" s="1"/>
  <c r="M19" i="1"/>
  <c r="I19" i="1"/>
  <c r="I27" i="1" s="1"/>
  <c r="H19" i="1"/>
  <c r="D19" i="1"/>
  <c r="C19" i="1"/>
  <c r="O18" i="1"/>
  <c r="J18" i="1"/>
  <c r="D18" i="1"/>
  <c r="O17" i="1"/>
  <c r="J17" i="1"/>
  <c r="E17" i="1"/>
  <c r="O16" i="1"/>
  <c r="J16" i="1"/>
  <c r="E16" i="1"/>
  <c r="O15" i="1"/>
  <c r="J15" i="1"/>
  <c r="E15" i="1"/>
  <c r="E14" i="1"/>
  <c r="O13" i="1"/>
  <c r="J13" i="1"/>
  <c r="E13" i="1"/>
  <c r="E12" i="1"/>
  <c r="E11" i="1"/>
  <c r="O10" i="1"/>
  <c r="J10" i="1"/>
  <c r="E10" i="1"/>
  <c r="O9" i="1"/>
  <c r="J9" i="1"/>
  <c r="E9" i="1"/>
  <c r="M27" i="1" l="1"/>
  <c r="O19" i="1"/>
  <c r="O27" i="1" s="1"/>
  <c r="H27" i="1"/>
  <c r="J19" i="1"/>
  <c r="J27" i="1" s="1"/>
  <c r="C27" i="1"/>
  <c r="E19" i="1"/>
  <c r="D27" i="1"/>
  <c r="E18" i="1"/>
  <c r="E27" i="1" s="1"/>
</calcChain>
</file>

<file path=xl/sharedStrings.xml><?xml version="1.0" encoding="utf-8"?>
<sst xmlns="http://schemas.openxmlformats.org/spreadsheetml/2006/main" count="87" uniqueCount="31">
  <si>
    <t>Tahun 2023</t>
  </si>
  <si>
    <t>Tahun 2024</t>
  </si>
  <si>
    <t>Tahun 2025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</si>
  <si>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</si>
  <si>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</si>
  <si>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</si>
  <si>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</si>
  <si>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</si>
  <si>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</si>
  <si>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</si>
  <si>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</si>
  <si>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</si>
  <si>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</si>
  <si>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</si>
  <si>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</si>
  <si>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</si>
  <si>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</si>
  <si>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</si>
  <si>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</si>
  <si>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</si>
  <si>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</si>
  <si>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</si>
  <si>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</si>
  <si>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</si>
  <si>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</si>
  <si>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</si>
  <si>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 xml:space="preserve">Tabel : 9.1  Banyaknya Dana Pembangunan Desa/Pemberdayaan Kelurahan (Rupiah) 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</si>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</sst>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  <xf numFmtId="3" fontId="1" fillId="0" borderId="1" xfId="0" applyNumberFormat="1" applyFont="1" applyBorder="1" applyAlignment="1">
      <alignment vertical="center"/>
    </xf>
    <xf numFmtId="0" fontId="1" fillId="0" borderId="3" xfId="0" applyFont="1" applyBorder="1"/>
    <xf numFmtId="0" fontId="1" fillId="2" borderId="2" xfId="0" quotePrefix="1" applyFont="1" applyFill="1" applyBorder="1" applyAlignment="1">
      <alignment horizontal="center"/>
    </xf>
    <xf numFmtId="1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right"/>
    </xf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O32"/>
  <sheetViews>
    <sheetView tabSelected="1" workbookViewId="0">
      <selection activeCell="B3" sqref="B3:O32"/>
    </sheetView>
  </sheetViews>
  <sheetFormatPr defaultRowHeight="14.5"/>
  <sheetData>
    <row r="3" spans="2:15">
      <c r="B3" s="1" t="s">
        <v>26</v>
      </c>
      <c r="C3" s="12"/>
      <c r="D3" s="12"/>
      <c r="E3" s="12"/>
      <c r="F3" s="12"/>
      <c r="G3" s="1" t="s">
        <v>26</v>
      </c>
      <c r="H3" s="1"/>
      <c r="I3" s="1"/>
      <c r="J3" s="1"/>
      <c r="K3" s="12"/>
      <c r="L3" s="1" t="s">
        <v>26</v>
      </c>
      <c r="M3" s="1"/>
      <c r="N3" s="1"/>
      <c r="O3" s="1"/>
    </row>
    <row r="4" spans="2:15">
      <c r="B4" s="1"/>
      <c r="C4" s="12"/>
      <c r="D4" s="12"/>
      <c r="E4" s="12"/>
      <c r="F4" s="12"/>
      <c r="G4" s="1"/>
      <c r="H4" s="1"/>
      <c r="I4" s="1"/>
      <c r="J4" s="1"/>
      <c r="K4" s="12"/>
      <c r="L4" s="1"/>
      <c r="M4" s="1"/>
      <c r="N4" s="1"/>
      <c r="O4" s="1"/>
    </row>
    <row r="5" spans="2:15">
      <c r="B5" s="1" t="s">
        <v>0</v>
      </c>
      <c r="C5" s="12"/>
      <c r="D5" s="12"/>
      <c r="E5" s="12"/>
      <c r="F5" s="12"/>
      <c r="G5" s="1" t="s">
        <v>1</v>
      </c>
      <c r="H5" s="1"/>
      <c r="I5" s="1"/>
      <c r="J5" s="1"/>
      <c r="K5" s="12"/>
      <c r="L5" s="1" t="s">
        <v>2</v>
      </c>
      <c r="M5" s="1"/>
      <c r="N5" s="1"/>
      <c r="O5" s="1"/>
    </row>
    <row r="6" spans="2:15">
      <c r="B6" s="8" t="s">
        <v>27</v>
      </c>
      <c r="C6" s="14" t="s">
        <v>28</v>
      </c>
      <c r="D6" s="14" t="s">
        <v>29</v>
      </c>
      <c r="E6" s="14" t="s">
        <v>30</v>
      </c>
      <c r="F6" s="12"/>
      <c r="G6" s="8" t="s">
        <v>27</v>
      </c>
      <c r="H6" s="14" t="s">
        <v>28</v>
      </c>
      <c r="I6" s="14" t="s">
        <v>29</v>
      </c>
      <c r="J6" s="14" t="s">
        <v>30</v>
      </c>
      <c r="K6" s="12"/>
      <c r="L6" s="8" t="s">
        <v>27</v>
      </c>
      <c r="M6" s="14" t="s">
        <v>28</v>
      </c>
      <c r="N6" s="14" t="s">
        <v>29</v>
      </c>
      <c r="O6" s="14" t="s">
        <v>30</v>
      </c>
    </row>
    <row r="7" spans="2:15">
      <c r="B7" s="6"/>
      <c r="C7" s="6"/>
      <c r="D7" s="6"/>
      <c r="E7" s="6"/>
      <c r="F7" s="12"/>
      <c r="G7" s="6"/>
      <c r="H7" s="6"/>
      <c r="I7" s="6"/>
      <c r="J7" s="6"/>
      <c r="K7" s="12"/>
      <c r="L7" s="6"/>
      <c r="M7" s="6"/>
      <c r="N7" s="6"/>
      <c r="O7" s="6"/>
    </row>
    <row r="8" spans="2:15">
      <c r="B8" s="9" t="s">
        <v>3</v>
      </c>
      <c r="C8" s="10" t="s">
        <v>4</v>
      </c>
      <c r="D8" s="10" t="s">
        <v>5</v>
      </c>
      <c r="E8" s="10" t="s">
        <v>25</v>
      </c>
      <c r="F8" s="12"/>
      <c r="G8" s="9" t="s">
        <v>3</v>
      </c>
      <c r="H8" s="10" t="s">
        <v>4</v>
      </c>
      <c r="I8" s="10" t="s">
        <v>5</v>
      </c>
      <c r="J8" s="10" t="s">
        <v>25</v>
      </c>
      <c r="K8" s="12"/>
      <c r="L8" s="9" t="s">
        <v>3</v>
      </c>
      <c r="M8" s="23" t="s">
        <v>4</v>
      </c>
      <c r="N8" s="23" t="s">
        <v>5</v>
      </c>
      <c r="O8" s="23" t="s">
        <v>25</v>
      </c>
    </row>
    <row r="9" spans="2:15">
      <c r="B9" s="2" t="s">
        <v>6</v>
      </c>
      <c r="C9" s="4">
        <v>338183000</v>
      </c>
      <c r="D9" s="4">
        <v>327169500</v>
      </c>
      <c r="E9" s="4">
        <f t="shared" ref="E9:E26" si="0">C9-D9</f>
        <v>11013500</v>
      </c>
      <c r="F9" s="12"/>
      <c r="G9" s="2" t="s">
        <v>6</v>
      </c>
      <c r="H9" s="4">
        <v>1222398800</v>
      </c>
      <c r="I9" s="4">
        <v>1167648500</v>
      </c>
      <c r="J9" s="4">
        <f t="shared" ref="J9:J10" si="1">H9-I9</f>
        <v>54750300</v>
      </c>
      <c r="K9" s="12"/>
      <c r="L9" s="22" t="s">
        <v>6</v>
      </c>
      <c r="M9" s="4">
        <v>1222398800</v>
      </c>
      <c r="N9" s="4">
        <v>1167648500</v>
      </c>
      <c r="O9" s="4">
        <f t="shared" ref="O9:O10" si="2">M9-N9</f>
        <v>54750300</v>
      </c>
    </row>
    <row r="10" spans="2:15">
      <c r="B10" s="2" t="s">
        <v>7</v>
      </c>
      <c r="C10" s="4">
        <v>603044700</v>
      </c>
      <c r="D10" s="4">
        <v>560477000</v>
      </c>
      <c r="E10" s="4">
        <f t="shared" si="0"/>
        <v>42567700</v>
      </c>
      <c r="F10" s="12"/>
      <c r="G10" s="2" t="s">
        <v>7</v>
      </c>
      <c r="H10" s="4">
        <v>603044700</v>
      </c>
      <c r="I10" s="4">
        <v>560477000</v>
      </c>
      <c r="J10" s="4">
        <f t="shared" si="1"/>
        <v>42567700</v>
      </c>
      <c r="K10" s="12"/>
      <c r="L10" s="22" t="s">
        <v>7</v>
      </c>
      <c r="M10" s="4">
        <v>603044700</v>
      </c>
      <c r="N10" s="4">
        <v>560477000</v>
      </c>
      <c r="O10" s="4">
        <f t="shared" si="2"/>
        <v>42567700</v>
      </c>
    </row>
    <row r="11" spans="2:15">
      <c r="B11" s="2" t="s">
        <v>8</v>
      </c>
      <c r="C11" s="4">
        <v>729799000</v>
      </c>
      <c r="D11" s="4">
        <v>1117108750</v>
      </c>
      <c r="E11" s="4">
        <f t="shared" si="0"/>
        <v>-387309750</v>
      </c>
      <c r="F11" s="12"/>
      <c r="G11" s="2" t="s">
        <v>8</v>
      </c>
      <c r="H11" s="4">
        <v>917731500</v>
      </c>
      <c r="I11" s="4">
        <v>1809038250</v>
      </c>
      <c r="J11" s="4">
        <v>891306750</v>
      </c>
      <c r="K11" s="12"/>
      <c r="L11" s="22" t="s">
        <v>8</v>
      </c>
      <c r="M11" s="4">
        <v>917731500</v>
      </c>
      <c r="N11" s="4">
        <v>1809038250</v>
      </c>
      <c r="O11" s="4">
        <v>891306750</v>
      </c>
    </row>
    <row r="12" spans="2:15">
      <c r="B12" s="2" t="s">
        <v>9</v>
      </c>
      <c r="C12" s="4">
        <v>864123000</v>
      </c>
      <c r="D12" s="4">
        <v>830943000</v>
      </c>
      <c r="E12" s="4">
        <f t="shared" si="0"/>
        <v>33180000</v>
      </c>
      <c r="F12" s="12"/>
      <c r="G12" s="2" t="s">
        <v>9</v>
      </c>
      <c r="H12" s="4">
        <v>932807300</v>
      </c>
      <c r="I12" s="4">
        <v>877890850</v>
      </c>
      <c r="J12" s="4">
        <v>54916450</v>
      </c>
      <c r="K12" s="12"/>
      <c r="L12" s="22" t="s">
        <v>9</v>
      </c>
      <c r="M12" s="4">
        <v>932807300</v>
      </c>
      <c r="N12" s="4">
        <v>877890850</v>
      </c>
      <c r="O12" s="4">
        <v>54916450</v>
      </c>
    </row>
    <row r="13" spans="2:15">
      <c r="B13" s="2" t="s">
        <v>10</v>
      </c>
      <c r="C13" s="4">
        <v>668622500</v>
      </c>
      <c r="D13" s="4">
        <v>435767000</v>
      </c>
      <c r="E13" s="4">
        <f t="shared" si="0"/>
        <v>232855500</v>
      </c>
      <c r="F13" s="12"/>
      <c r="G13" s="2" t="s">
        <v>10</v>
      </c>
      <c r="H13" s="4">
        <v>640787469</v>
      </c>
      <c r="I13" s="4">
        <v>629313500</v>
      </c>
      <c r="J13" s="4">
        <f>H13-I13</f>
        <v>11473969</v>
      </c>
      <c r="K13" s="12"/>
      <c r="L13" s="22" t="s">
        <v>10</v>
      </c>
      <c r="M13" s="21">
        <v>512473500</v>
      </c>
      <c r="N13" s="21">
        <v>511470531</v>
      </c>
      <c r="O13" s="21">
        <f>M13-N13</f>
        <v>1002969</v>
      </c>
    </row>
    <row r="14" spans="2:15">
      <c r="B14" s="2" t="s">
        <v>11</v>
      </c>
      <c r="C14" s="4">
        <v>1206927240</v>
      </c>
      <c r="D14" s="4">
        <v>1202896500</v>
      </c>
      <c r="E14" s="4">
        <f t="shared" si="0"/>
        <v>4030740</v>
      </c>
      <c r="F14" s="12"/>
      <c r="G14" s="2" t="s">
        <v>11</v>
      </c>
      <c r="H14" s="4">
        <v>1220866740</v>
      </c>
      <c r="I14" s="4">
        <v>1208640000</v>
      </c>
      <c r="J14" s="4">
        <v>12226740</v>
      </c>
      <c r="K14" s="12"/>
      <c r="L14" s="22" t="s">
        <v>11</v>
      </c>
      <c r="M14" s="4">
        <v>1220866740</v>
      </c>
      <c r="N14" s="4">
        <v>1208640000</v>
      </c>
      <c r="O14" s="4">
        <v>12226740</v>
      </c>
    </row>
    <row r="15" spans="2:15">
      <c r="B15" s="2" t="s">
        <v>12</v>
      </c>
      <c r="C15" s="4">
        <v>163505000</v>
      </c>
      <c r="D15" s="4">
        <v>163505000</v>
      </c>
      <c r="E15" s="4">
        <f t="shared" si="0"/>
        <v>0</v>
      </c>
      <c r="F15" s="12"/>
      <c r="G15" s="2" t="s">
        <v>12</v>
      </c>
      <c r="H15" s="4">
        <v>739141900</v>
      </c>
      <c r="I15" s="4">
        <v>715541500</v>
      </c>
      <c r="J15" s="4">
        <f t="shared" ref="J15:J19" si="3">H15-I15</f>
        <v>23600400</v>
      </c>
      <c r="K15" s="12"/>
      <c r="L15" s="22" t="s">
        <v>12</v>
      </c>
      <c r="M15" s="4">
        <v>739141900</v>
      </c>
      <c r="N15" s="4">
        <v>715541500</v>
      </c>
      <c r="O15" s="4">
        <f t="shared" ref="O15:O19" si="4">M15-N15</f>
        <v>23600400</v>
      </c>
    </row>
    <row r="16" spans="2:15">
      <c r="B16" s="2" t="s">
        <v>13</v>
      </c>
      <c r="C16" s="4">
        <v>689534000</v>
      </c>
      <c r="D16" s="4">
        <v>682324000</v>
      </c>
      <c r="E16" s="4">
        <f t="shared" si="0"/>
        <v>7210000</v>
      </c>
      <c r="F16" s="12"/>
      <c r="G16" s="2" t="s">
        <v>13</v>
      </c>
      <c r="H16" s="4">
        <v>562213000</v>
      </c>
      <c r="I16" s="4">
        <v>545533000</v>
      </c>
      <c r="J16" s="4">
        <f t="shared" si="3"/>
        <v>16680000</v>
      </c>
      <c r="K16" s="12"/>
      <c r="L16" s="22" t="s">
        <v>13</v>
      </c>
      <c r="M16" s="4">
        <v>562213000</v>
      </c>
      <c r="N16" s="4">
        <v>545533000</v>
      </c>
      <c r="O16" s="4">
        <f t="shared" si="4"/>
        <v>16680000</v>
      </c>
    </row>
    <row r="17" spans="2:15">
      <c r="B17" s="2" t="s">
        <v>14</v>
      </c>
      <c r="C17" s="4">
        <v>646309000</v>
      </c>
      <c r="D17" s="4">
        <v>638241400</v>
      </c>
      <c r="E17" s="4">
        <f t="shared" si="0"/>
        <v>8067600</v>
      </c>
      <c r="F17" s="12"/>
      <c r="G17" s="2" t="s">
        <v>14</v>
      </c>
      <c r="H17" s="4">
        <v>1460597200</v>
      </c>
      <c r="I17" s="4">
        <v>1441765500</v>
      </c>
      <c r="J17" s="4">
        <f t="shared" si="3"/>
        <v>18831700</v>
      </c>
      <c r="K17" s="12"/>
      <c r="L17" s="22" t="s">
        <v>14</v>
      </c>
      <c r="M17" s="4">
        <v>1460597200</v>
      </c>
      <c r="N17" s="4">
        <v>1441765500</v>
      </c>
      <c r="O17" s="4">
        <f t="shared" si="4"/>
        <v>18831700</v>
      </c>
    </row>
    <row r="18" spans="2:15">
      <c r="B18" s="2" t="s">
        <v>15</v>
      </c>
      <c r="C18" s="4">
        <v>824201000</v>
      </c>
      <c r="D18" s="4">
        <f>C18</f>
        <v>824201000</v>
      </c>
      <c r="E18" s="4">
        <f t="shared" si="0"/>
        <v>0</v>
      </c>
      <c r="F18" s="12"/>
      <c r="G18" s="2" t="s">
        <v>15</v>
      </c>
      <c r="H18" s="4">
        <v>707249000</v>
      </c>
      <c r="I18" s="4">
        <v>684674000</v>
      </c>
      <c r="J18" s="4">
        <f t="shared" si="3"/>
        <v>22575000</v>
      </c>
      <c r="K18" s="12"/>
      <c r="L18" s="22" t="s">
        <v>15</v>
      </c>
      <c r="M18" s="4">
        <v>591441000</v>
      </c>
      <c r="N18" s="4">
        <v>544078500</v>
      </c>
      <c r="O18" s="4">
        <f t="shared" si="4"/>
        <v>47362500</v>
      </c>
    </row>
    <row r="19" spans="2:15">
      <c r="B19" s="2" t="s">
        <v>16</v>
      </c>
      <c r="C19" s="4">
        <f>580419000+138013123</f>
        <v>718432123</v>
      </c>
      <c r="D19" s="4">
        <f>576271291+135926500</f>
        <v>712197791</v>
      </c>
      <c r="E19" s="4">
        <f t="shared" si="0"/>
        <v>6234332</v>
      </c>
      <c r="F19" s="12"/>
      <c r="G19" s="2" t="s">
        <v>16</v>
      </c>
      <c r="H19" s="4">
        <f>1337298500+408933648</f>
        <v>1746232148</v>
      </c>
      <c r="I19" s="4">
        <f>1331105653+381818500</f>
        <v>1712924153</v>
      </c>
      <c r="J19" s="4">
        <f t="shared" si="3"/>
        <v>33307995</v>
      </c>
      <c r="K19" s="12"/>
      <c r="L19" s="22" t="s">
        <v>16</v>
      </c>
      <c r="M19" s="4">
        <f>1337298500+408933648</f>
        <v>1746232148</v>
      </c>
      <c r="N19" s="4">
        <f>1331105653+381818500</f>
        <v>1712924153</v>
      </c>
      <c r="O19" s="4">
        <f t="shared" si="4"/>
        <v>33307995</v>
      </c>
    </row>
    <row r="20" spans="2:15">
      <c r="B20" s="2" t="s">
        <v>17</v>
      </c>
      <c r="C20" s="4">
        <v>698402800</v>
      </c>
      <c r="D20" s="4">
        <v>677873400</v>
      </c>
      <c r="E20" s="4">
        <f t="shared" si="0"/>
        <v>20529400</v>
      </c>
      <c r="F20" s="12"/>
      <c r="G20" s="2" t="s">
        <v>17</v>
      </c>
      <c r="H20" s="4">
        <v>934576000</v>
      </c>
      <c r="I20" s="4">
        <v>889345900</v>
      </c>
      <c r="J20" s="4">
        <v>45230100</v>
      </c>
      <c r="K20" s="12"/>
      <c r="L20" s="22" t="s">
        <v>17</v>
      </c>
      <c r="M20" s="4">
        <v>934576000</v>
      </c>
      <c r="N20" s="4">
        <v>889345900</v>
      </c>
      <c r="O20" s="4">
        <v>45230100</v>
      </c>
    </row>
    <row r="21" spans="2:15">
      <c r="B21" s="2" t="s">
        <v>18</v>
      </c>
      <c r="C21" s="4">
        <v>606395608</v>
      </c>
      <c r="D21" s="4">
        <v>590079550</v>
      </c>
      <c r="E21" s="4">
        <f t="shared" si="0"/>
        <v>16316058</v>
      </c>
      <c r="F21" s="12"/>
      <c r="G21" s="2" t="s">
        <v>18</v>
      </c>
      <c r="H21" s="4">
        <v>945825098</v>
      </c>
      <c r="I21" s="4">
        <v>920446700</v>
      </c>
      <c r="J21" s="4">
        <f>H21-I21</f>
        <v>25378398</v>
      </c>
      <c r="K21" s="12"/>
      <c r="L21" s="22" t="s">
        <v>18</v>
      </c>
      <c r="M21" s="4">
        <v>945825098</v>
      </c>
      <c r="N21" s="4">
        <v>920446700</v>
      </c>
      <c r="O21" s="4">
        <f>M21-N21</f>
        <v>25378398</v>
      </c>
    </row>
    <row r="22" spans="2:15">
      <c r="B22" s="2" t="s">
        <v>19</v>
      </c>
      <c r="C22" s="4">
        <v>1955103934</v>
      </c>
      <c r="D22" s="4">
        <v>1888454473</v>
      </c>
      <c r="E22" s="4">
        <f t="shared" si="0"/>
        <v>66649461</v>
      </c>
      <c r="F22" s="12"/>
      <c r="G22" s="2" t="s">
        <v>19</v>
      </c>
      <c r="H22" s="4">
        <v>1811342163</v>
      </c>
      <c r="I22" s="4">
        <v>1750477470</v>
      </c>
      <c r="J22" s="4">
        <v>60864693</v>
      </c>
      <c r="K22" s="12"/>
      <c r="L22" s="22" t="s">
        <v>19</v>
      </c>
      <c r="M22" s="4">
        <v>1811342163</v>
      </c>
      <c r="N22" s="4">
        <v>1750477470</v>
      </c>
      <c r="O22" s="4">
        <v>60864693</v>
      </c>
    </row>
    <row r="23" spans="2:15">
      <c r="B23" s="2" t="s">
        <v>20</v>
      </c>
      <c r="C23" s="4">
        <v>1266270000</v>
      </c>
      <c r="D23" s="4">
        <v>1225933250</v>
      </c>
      <c r="E23" s="4">
        <f t="shared" si="0"/>
        <v>40336750</v>
      </c>
      <c r="F23" s="12"/>
      <c r="G23" s="2" t="s">
        <v>20</v>
      </c>
      <c r="H23" s="4">
        <v>558875646</v>
      </c>
      <c r="I23" s="4">
        <v>501442300</v>
      </c>
      <c r="J23" s="4">
        <f t="shared" ref="J23:J26" si="5">H23-I23</f>
        <v>57433346</v>
      </c>
      <c r="K23" s="12"/>
      <c r="L23" s="22" t="s">
        <v>20</v>
      </c>
      <c r="M23" s="21">
        <v>1279911798</v>
      </c>
      <c r="N23" s="21">
        <v>1261159738</v>
      </c>
      <c r="O23" s="21">
        <v>18752060</v>
      </c>
    </row>
    <row r="24" spans="2:15">
      <c r="B24" s="2" t="s">
        <v>21</v>
      </c>
      <c r="C24" s="4">
        <v>779932000</v>
      </c>
      <c r="D24" s="4">
        <v>150214500</v>
      </c>
      <c r="E24" s="4">
        <f t="shared" si="0"/>
        <v>629717500</v>
      </c>
      <c r="F24" s="12"/>
      <c r="G24" s="2" t="s">
        <v>21</v>
      </c>
      <c r="H24" s="4">
        <f>857915236+136352000</f>
        <v>994267236</v>
      </c>
      <c r="I24" s="4">
        <f>842667000+119073000</f>
        <v>961740000</v>
      </c>
      <c r="J24" s="4">
        <f t="shared" si="5"/>
        <v>32527236</v>
      </c>
      <c r="K24" s="12"/>
      <c r="L24" s="22" t="s">
        <v>21</v>
      </c>
      <c r="M24" s="24">
        <v>470575000</v>
      </c>
      <c r="N24" s="21">
        <v>455564000</v>
      </c>
      <c r="O24" s="21">
        <v>15011000</v>
      </c>
    </row>
    <row r="25" spans="2:15">
      <c r="B25" s="2" t="s">
        <v>22</v>
      </c>
      <c r="C25" s="4">
        <v>967999000</v>
      </c>
      <c r="D25" s="4">
        <v>967999000</v>
      </c>
      <c r="E25" s="4">
        <f t="shared" si="0"/>
        <v>0</v>
      </c>
      <c r="F25" s="11"/>
      <c r="G25" s="2" t="s">
        <v>22</v>
      </c>
      <c r="H25" s="4">
        <v>1546600000</v>
      </c>
      <c r="I25" s="4">
        <v>1538767000</v>
      </c>
      <c r="J25" s="4">
        <f t="shared" si="5"/>
        <v>7833000</v>
      </c>
      <c r="K25" s="12"/>
      <c r="L25" s="22" t="s">
        <v>22</v>
      </c>
      <c r="M25" s="21">
        <v>779261200</v>
      </c>
      <c r="N25" s="21">
        <v>775507600</v>
      </c>
      <c r="O25" s="21">
        <f t="shared" ref="O25:O26" si="6">M25-N25</f>
        <v>3753600</v>
      </c>
    </row>
    <row r="26" spans="2:15">
      <c r="B26" s="13" t="s">
        <v>23</v>
      </c>
      <c r="C26" s="25">
        <v>1260807930</v>
      </c>
      <c r="D26" s="25">
        <v>984908000</v>
      </c>
      <c r="E26" s="25">
        <f t="shared" si="0"/>
        <v>275899930</v>
      </c>
      <c r="F26" s="12"/>
      <c r="G26" s="13" t="s">
        <v>23</v>
      </c>
      <c r="H26" s="25">
        <v>1536388263</v>
      </c>
      <c r="I26" s="25">
        <v>1432096500</v>
      </c>
      <c r="J26" s="4">
        <f t="shared" si="5"/>
        <v>104291763</v>
      </c>
      <c r="K26" s="12"/>
      <c r="L26" s="26" t="s">
        <v>23</v>
      </c>
      <c r="M26" s="25">
        <v>1536388263</v>
      </c>
      <c r="N26" s="25">
        <v>1432096500</v>
      </c>
      <c r="O26" s="4">
        <f t="shared" si="6"/>
        <v>104291763</v>
      </c>
    </row>
    <row r="27" spans="2:15">
      <c r="B27" s="5" t="s">
        <v>24</v>
      </c>
      <c r="C27" s="3">
        <f t="shared" ref="C27:E27" si="7">SUM(C9:C26)</f>
        <v>14987591835</v>
      </c>
      <c r="D27" s="3">
        <f t="shared" si="7"/>
        <v>13980293114</v>
      </c>
      <c r="E27" s="3">
        <f t="shared" si="7"/>
        <v>1007298721</v>
      </c>
      <c r="F27" s="12"/>
      <c r="G27" s="5" t="s">
        <v>24</v>
      </c>
      <c r="H27" s="3">
        <f t="shared" ref="H27:J27" si="8">SUM(H9:H26)</f>
        <v>19080944163</v>
      </c>
      <c r="I27" s="3">
        <f t="shared" si="8"/>
        <v>19347762123</v>
      </c>
      <c r="J27" s="3">
        <f t="shared" si="8"/>
        <v>1515795540</v>
      </c>
      <c r="K27" s="12"/>
      <c r="L27" s="7" t="s">
        <v>24</v>
      </c>
      <c r="M27" s="3">
        <f t="shared" ref="M27:O27" si="9">SUM(M9:M26)</f>
        <v>18266827310</v>
      </c>
      <c r="N27" s="3">
        <f t="shared" si="9"/>
        <v>18579605692</v>
      </c>
      <c r="O27" s="3">
        <f t="shared" si="9"/>
        <v>1469835118</v>
      </c>
    </row>
    <row r="28" spans="2:15">
      <c r="B28" s="16">
        <v>2023</v>
      </c>
      <c r="C28" s="1"/>
      <c r="D28" s="1"/>
      <c r="E28" s="17"/>
      <c r="F28" s="12"/>
      <c r="G28" s="16">
        <v>2023</v>
      </c>
      <c r="H28" s="1"/>
      <c r="I28" s="1"/>
      <c r="J28" s="17"/>
      <c r="K28" s="12"/>
      <c r="L28" s="16">
        <v>2023</v>
      </c>
      <c r="M28" s="1"/>
      <c r="N28" s="1"/>
      <c r="O28" s="17"/>
    </row>
    <row r="29" spans="2:15">
      <c r="B29" s="16">
        <v>2022</v>
      </c>
      <c r="C29" s="1"/>
      <c r="D29" s="1"/>
      <c r="E29" s="17"/>
      <c r="F29" s="12"/>
      <c r="G29" s="16">
        <v>2022</v>
      </c>
      <c r="H29" s="1"/>
      <c r="I29" s="1"/>
      <c r="J29" s="17"/>
      <c r="K29" s="12"/>
      <c r="L29" s="16">
        <v>2022</v>
      </c>
      <c r="M29" s="1"/>
      <c r="N29" s="1"/>
      <c r="O29" s="17"/>
    </row>
    <row r="30" spans="2:15">
      <c r="B30" s="18">
        <v>2021</v>
      </c>
      <c r="C30" s="1"/>
      <c r="D30" s="1"/>
      <c r="E30" s="17"/>
      <c r="F30" s="12"/>
      <c r="G30" s="18">
        <v>2021</v>
      </c>
      <c r="H30" s="1"/>
      <c r="I30" s="1"/>
      <c r="J30" s="17"/>
      <c r="K30" s="12"/>
      <c r="L30" s="18">
        <v>2021</v>
      </c>
      <c r="M30" s="1"/>
      <c r="N30" s="1"/>
      <c r="O30" s="17"/>
    </row>
    <row r="31" spans="2:15">
      <c r="B31" s="18">
        <v>2020</v>
      </c>
      <c r="C31" s="1"/>
      <c r="D31" s="1"/>
      <c r="E31" s="17"/>
      <c r="F31" s="12"/>
      <c r="G31" s="18">
        <v>2020</v>
      </c>
      <c r="H31" s="1"/>
      <c r="I31" s="1"/>
      <c r="J31" s="17"/>
      <c r="K31" s="12"/>
      <c r="L31" s="18">
        <v>2020</v>
      </c>
      <c r="M31" s="1"/>
      <c r="N31" s="1"/>
      <c r="O31" s="17"/>
    </row>
    <row r="32" spans="2:15">
      <c r="B32" s="19">
        <v>2019</v>
      </c>
      <c r="C32" s="15"/>
      <c r="D32" s="15"/>
      <c r="E32" s="20"/>
      <c r="F32" s="12"/>
      <c r="G32" s="19">
        <v>2019</v>
      </c>
      <c r="H32" s="15"/>
      <c r="I32" s="15"/>
      <c r="J32" s="20"/>
      <c r="K32" s="12"/>
      <c r="L32" s="19">
        <v>2019</v>
      </c>
      <c r="M32" s="15"/>
      <c r="N32" s="15"/>
      <c r="O32" s="20"/>
    </row>
  </sheetData>
  <mergeCells count="12">
    <mergeCell ref="B6:B7"/>
    <mergeCell ref="J6:J7"/>
    <mergeCell ref="D6:D7"/>
    <mergeCell ref="E6:E7"/>
    <mergeCell ref="G6:G7"/>
    <mergeCell ref="I6:I7"/>
    <mergeCell ref="L6:L7"/>
    <mergeCell ref="M6:M7"/>
    <mergeCell ref="N6:N7"/>
    <mergeCell ref="O6:O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2026-04-23T03:34:09Z</dcterms:modified>
</cp:coreProperties>
</file>