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F1F2AC1-D03D-4C4C-A942-F969A78C8D92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P24" i="1"/>
  <c r="N12" i="1"/>
  <c r="N10" i="1"/>
  <c r="N24" i="1" s="1"/>
  <c r="I24" i="1"/>
  <c r="J24" i="1"/>
  <c r="K24" i="1"/>
  <c r="D24" i="1"/>
  <c r="E24" i="1"/>
  <c r="C24" i="1"/>
  <c r="C11" i="1"/>
  <c r="C16" i="1"/>
  <c r="E16" i="1" s="1"/>
  <c r="C23" i="1"/>
  <c r="P23" i="1"/>
  <c r="D23" i="1"/>
  <c r="P22" i="1"/>
  <c r="K22" i="1"/>
  <c r="E21" i="1"/>
  <c r="K20" i="1"/>
  <c r="E20" i="1"/>
  <c r="P19" i="1"/>
  <c r="P18" i="1"/>
  <c r="K18" i="1"/>
  <c r="P17" i="1"/>
  <c r="K17" i="1"/>
  <c r="E17" i="1"/>
  <c r="P16" i="1"/>
  <c r="K16" i="1"/>
  <c r="D16" i="1"/>
  <c r="P15" i="1"/>
  <c r="K15" i="1"/>
  <c r="E15" i="1"/>
  <c r="K14" i="1"/>
  <c r="E14" i="1"/>
  <c r="E13" i="1"/>
  <c r="O12" i="1"/>
  <c r="P12" i="1"/>
  <c r="J12" i="1"/>
  <c r="I12" i="1"/>
  <c r="K12" i="1" s="1"/>
  <c r="E12" i="1"/>
  <c r="P11" i="1"/>
  <c r="K11" i="1"/>
  <c r="E11" i="1"/>
  <c r="D11" i="1"/>
  <c r="K10" i="1"/>
  <c r="P9" i="1"/>
  <c r="K9" i="1"/>
  <c r="K8" i="1"/>
</calcChain>
</file>

<file path=xl/sharedStrings.xml><?xml version="1.0" encoding="utf-8"?>
<sst xmlns="http://schemas.openxmlformats.org/spreadsheetml/2006/main" count="85" uniqueCount="31">
  <si>
    <t>Tahun 2023</t>
  </si>
  <si>
    <t>Tahun 2024</t>
  </si>
  <si>
    <t>Tahun 2025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</si>
  <si>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</si>
  <si>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</si>
  <si>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</si>
  <si>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</si>
  <si>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</si>
  <si>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</si>
  <si>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</si>
  <si>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</si>
  <si>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</si>
  <si>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</si>
  <si>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</si>
  <si>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</si>
  <si>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</si>
  <si>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</si>
  <si>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</si>
  <si>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</si>
  <si>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</si>
  <si>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</si>
  <si>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</si>
  <si>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</si>
  <si>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</si>
  <si>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 xml:space="preserve">Kecamatan Pagentan 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</si>
  <si>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</si>
  <si>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</si>
  <si>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</si>
  <si>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</si>
  <si>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</si>
  <si>
    <t>3.823.116.00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</si>
</sst>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1" fillId="0" borderId="0" xfId="0" applyFont="1" applyAlignment="1">
      <alignment vertical="top" wrapText="1"/>
    </xf>
    <xf numFmtId="3" fontId="2" fillId="0" borderId="0" xfId="0" applyNumberFormat="1" applyFont="1" applyAlignment="1">
      <alignment horizontal="right"/>
    </xf>
    <xf numFmtId="164" fontId="1" fillId="0" borderId="2" xfId="0" applyNumberFormat="1" applyFont="1" applyBorder="1"/>
    <xf numFmtId="49" fontId="1" fillId="0" borderId="0" xfId="0" applyNumberFormat="1" applyFont="1"/>
    <xf numFmtId="37" fontId="1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37" fontId="1" fillId="0" borderId="4" xfId="0" applyNumberFormat="1" applyFont="1" applyBorder="1" applyAlignment="1">
      <alignment horizontal="right" wrapText="1"/>
    </xf>
    <xf numFmtId="37" fontId="2" fillId="0" borderId="0" xfId="0" applyNumberFormat="1" applyFont="1"/>
    <xf numFmtId="37" fontId="1" fillId="0" borderId="0" xfId="0" applyNumberFormat="1" applyFont="1"/>
    <xf numFmtId="3" fontId="1" fillId="0" borderId="2" xfId="0" applyNumberFormat="1" applyFont="1" applyBorder="1"/>
    <xf numFmtId="37" fontId="5" fillId="0" borderId="0" xfId="0" applyNumberFormat="1" applyFont="1" applyAlignment="1">
      <alignment horizontal="right"/>
    </xf>
    <xf numFmtId="37" fontId="3" fillId="0" borderId="0" xfId="0" applyNumberFormat="1" applyFont="1"/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7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P1000"/>
  <sheetViews>
    <sheetView tabSelected="1" topLeftCell="I10" workbookViewId="0">
      <selection activeCell="J21" sqref="J21"/>
    </sheetView>
  </sheetViews>
  <sheetFormatPr defaultColWidth="14.42578125" defaultRowHeight="15" x14ac:dyDescent="0.25"/>
  <cols>
    <col min="1" max="1" width="8.7109375" customWidth="1"/>
    <col min="2" max="2" width="29.140625" customWidth="1"/>
    <col min="3" max="5" width="20" customWidth="1"/>
    <col min="6" max="7" width="8.7109375" customWidth="1"/>
    <col min="8" max="8" width="29.140625" customWidth="1"/>
    <col min="9" max="11" width="20" customWidth="1"/>
    <col min="13" max="13" width="23.7109375" customWidth="1"/>
    <col min="14" max="14" width="23" customWidth="1"/>
    <col min="15" max="15" width="21.140625" customWidth="1"/>
    <col min="16" max="16" width="19" customWidth="1"/>
  </cols>
  <sheetData>
    <row r="1" spans="2:16" ht="14.25" customHeight="1" x14ac:dyDescent="0.25"/>
    <row r="2" spans="2:16" ht="14.25" customHeight="1" x14ac:dyDescent="0.25">
      <c r="B2" s="1" t="s">
        <v>25</v>
      </c>
      <c r="H2" s="1" t="s">
        <v>25</v>
      </c>
      <c r="M2" s="1" t="s">
        <v>25</v>
      </c>
    </row>
    <row r="3" spans="2:16" ht="14.25" customHeight="1" x14ac:dyDescent="0.25">
      <c r="B3" s="1" t="s">
        <v>24</v>
      </c>
      <c r="H3" s="1" t="s">
        <v>24</v>
      </c>
      <c r="M3" s="1" t="s">
        <v>24</v>
      </c>
    </row>
    <row r="4" spans="2:16" ht="14.25" customHeight="1" x14ac:dyDescent="0.25">
      <c r="B4" s="1" t="s">
        <v>0</v>
      </c>
      <c r="H4" s="1" t="s">
        <v>1</v>
      </c>
      <c r="M4" s="1" t="s">
        <v>2</v>
      </c>
    </row>
    <row r="5" spans="2:16" ht="14.25" customHeight="1" x14ac:dyDescent="0.25">
      <c r="B5" s="25" t="s">
        <v>26</v>
      </c>
      <c r="C5" s="27" t="s">
        <v>27</v>
      </c>
      <c r="D5" s="27" t="s">
        <v>28</v>
      </c>
      <c r="E5" s="27" t="s">
        <v>29</v>
      </c>
      <c r="H5" s="25" t="s">
        <v>26</v>
      </c>
      <c r="I5" s="27" t="s">
        <v>27</v>
      </c>
      <c r="J5" s="27" t="s">
        <v>28</v>
      </c>
      <c r="K5" s="27" t="s">
        <v>29</v>
      </c>
      <c r="M5" s="25" t="s">
        <v>26</v>
      </c>
      <c r="N5" s="27" t="s">
        <v>27</v>
      </c>
      <c r="O5" s="27" t="s">
        <v>28</v>
      </c>
      <c r="P5" s="27" t="s">
        <v>29</v>
      </c>
    </row>
    <row r="6" spans="2:16" ht="51" customHeight="1" x14ac:dyDescent="0.25">
      <c r="B6" s="26"/>
      <c r="C6" s="26"/>
      <c r="D6" s="26"/>
      <c r="E6" s="26"/>
      <c r="H6" s="26"/>
      <c r="I6" s="26"/>
      <c r="J6" s="26"/>
      <c r="K6" s="26"/>
      <c r="M6" s="26"/>
      <c r="N6" s="26"/>
      <c r="O6" s="26"/>
      <c r="P6" s="26"/>
    </row>
    <row r="7" spans="2:16" ht="14.25" customHeight="1" x14ac:dyDescent="0.25">
      <c r="B7" s="6" t="s">
        <v>3</v>
      </c>
      <c r="C7" s="7" t="s">
        <v>4</v>
      </c>
      <c r="D7" s="7" t="s">
        <v>5</v>
      </c>
      <c r="E7" s="7" t="s">
        <v>23</v>
      </c>
      <c r="H7" s="6" t="s">
        <v>3</v>
      </c>
      <c r="I7" s="7" t="s">
        <v>4</v>
      </c>
      <c r="J7" s="7" t="s">
        <v>5</v>
      </c>
      <c r="K7" s="7" t="s">
        <v>23</v>
      </c>
      <c r="M7" s="6" t="s">
        <v>3</v>
      </c>
      <c r="N7" s="7" t="s">
        <v>4</v>
      </c>
      <c r="O7" s="7" t="s">
        <v>5</v>
      </c>
      <c r="P7" s="7" t="s">
        <v>23</v>
      </c>
    </row>
    <row r="8" spans="2:16" ht="14.25" customHeight="1" x14ac:dyDescent="0.25">
      <c r="B8" s="2" t="s">
        <v>6</v>
      </c>
      <c r="C8" s="14">
        <v>867714500</v>
      </c>
      <c r="D8" s="14">
        <v>850864750</v>
      </c>
      <c r="E8" s="14">
        <v>16849750</v>
      </c>
      <c r="H8" s="2" t="s">
        <v>6</v>
      </c>
      <c r="I8" s="14">
        <v>1543845000</v>
      </c>
      <c r="J8" s="14">
        <v>1515844000</v>
      </c>
      <c r="K8" s="14">
        <f t="shared" ref="K8:K12" si="0">I8-J8</f>
        <v>28001000</v>
      </c>
      <c r="M8" s="2" t="s">
        <v>6</v>
      </c>
      <c r="N8" s="9">
        <v>1059538600</v>
      </c>
      <c r="O8" s="21">
        <v>1010262800</v>
      </c>
      <c r="P8" s="21">
        <v>49275800</v>
      </c>
    </row>
    <row r="9" spans="2:16" ht="14.25" customHeight="1" x14ac:dyDescent="0.25">
      <c r="B9" s="2" t="s">
        <v>7</v>
      </c>
      <c r="C9" s="14">
        <v>1517544341</v>
      </c>
      <c r="D9" s="14">
        <v>1447765768</v>
      </c>
      <c r="E9" s="14">
        <v>69778573</v>
      </c>
      <c r="H9" s="2" t="s">
        <v>7</v>
      </c>
      <c r="I9" s="14">
        <v>1856989000</v>
      </c>
      <c r="J9" s="14">
        <v>1829335889</v>
      </c>
      <c r="K9" s="14">
        <f t="shared" si="0"/>
        <v>27653111</v>
      </c>
      <c r="M9" s="2" t="s">
        <v>7</v>
      </c>
      <c r="N9" s="22">
        <v>1856989000</v>
      </c>
      <c r="O9" s="14">
        <v>1829335889</v>
      </c>
      <c r="P9" s="14">
        <f>N9-O9</f>
        <v>27653111</v>
      </c>
    </row>
    <row r="10" spans="2:16" ht="14.25" customHeight="1" x14ac:dyDescent="0.25">
      <c r="B10" s="2" t="s">
        <v>8</v>
      </c>
      <c r="C10" s="14">
        <v>2513850132</v>
      </c>
      <c r="D10" s="14">
        <v>2461143251</v>
      </c>
      <c r="E10" s="14">
        <v>52706881</v>
      </c>
      <c r="H10" s="2" t="s">
        <v>8</v>
      </c>
      <c r="I10" s="14">
        <v>1450000000</v>
      </c>
      <c r="J10" s="14">
        <v>1381922000</v>
      </c>
      <c r="K10" s="14">
        <f t="shared" si="0"/>
        <v>68078000</v>
      </c>
      <c r="M10" s="2" t="s">
        <v>8</v>
      </c>
      <c r="N10" s="9">
        <f>O10+P10</f>
        <v>2154743057</v>
      </c>
      <c r="O10" s="21">
        <v>2007811802</v>
      </c>
      <c r="P10" s="21">
        <v>146931255</v>
      </c>
    </row>
    <row r="11" spans="2:16" ht="14.25" customHeight="1" x14ac:dyDescent="0.25">
      <c r="B11" s="2" t="s">
        <v>9</v>
      </c>
      <c r="C11" s="15">
        <f>1019881500+59305000</f>
        <v>1079186500</v>
      </c>
      <c r="D11" s="15">
        <f>987309000+38650000</f>
        <v>1025959000</v>
      </c>
      <c r="E11" s="14">
        <f t="shared" ref="E11:E17" si="1">C11-D11</f>
        <v>53227500</v>
      </c>
      <c r="H11" s="2" t="s">
        <v>9</v>
      </c>
      <c r="I11" s="15">
        <v>2079660000</v>
      </c>
      <c r="J11" s="15">
        <v>1974639640</v>
      </c>
      <c r="K11" s="14">
        <f t="shared" si="0"/>
        <v>105020360</v>
      </c>
      <c r="M11" s="2" t="s">
        <v>9</v>
      </c>
      <c r="N11" s="9">
        <v>2113550000</v>
      </c>
      <c r="O11" s="21">
        <v>2101300000</v>
      </c>
      <c r="P11" s="21">
        <f t="shared" ref="P11:P12" si="2">N11-O11</f>
        <v>12250000</v>
      </c>
    </row>
    <row r="12" spans="2:16" ht="14.25" customHeight="1" thickBot="1" x14ac:dyDescent="0.3">
      <c r="B12" s="2" t="s">
        <v>10</v>
      </c>
      <c r="C12" s="14">
        <v>1035096000</v>
      </c>
      <c r="D12" s="14">
        <v>1000932200</v>
      </c>
      <c r="E12" s="14">
        <f t="shared" si="1"/>
        <v>34163800</v>
      </c>
      <c r="H12" s="2" t="s">
        <v>10</v>
      </c>
      <c r="I12" s="14">
        <f>72800000+901921000</f>
        <v>974721000</v>
      </c>
      <c r="J12" s="14">
        <f>788566000+62800000</f>
        <v>851366000</v>
      </c>
      <c r="K12" s="14">
        <f t="shared" si="0"/>
        <v>123355000</v>
      </c>
      <c r="M12" s="2" t="s">
        <v>10</v>
      </c>
      <c r="N12" s="9">
        <f>486605000+83530000+454120000</f>
        <v>1024255000</v>
      </c>
      <c r="O12" s="21">
        <f>451015000+74695000+189720000</f>
        <v>715430000</v>
      </c>
      <c r="P12" s="21">
        <f t="shared" si="2"/>
        <v>308825000</v>
      </c>
    </row>
    <row r="13" spans="2:16" ht="14.25" customHeight="1" thickBot="1" x14ac:dyDescent="0.3">
      <c r="B13" s="2" t="s">
        <v>11</v>
      </c>
      <c r="C13" s="16">
        <v>1383397800</v>
      </c>
      <c r="D13" s="16">
        <v>1344567300</v>
      </c>
      <c r="E13" s="14">
        <f t="shared" si="1"/>
        <v>38830500</v>
      </c>
      <c r="H13" s="2" t="s">
        <v>11</v>
      </c>
      <c r="I13" s="16">
        <v>3143266171</v>
      </c>
      <c r="J13" s="16">
        <v>3089232234</v>
      </c>
      <c r="K13" s="14">
        <v>54033937</v>
      </c>
      <c r="M13" s="2" t="s">
        <v>11</v>
      </c>
      <c r="N13" s="23" t="s">
        <v>30</v>
      </c>
      <c r="O13" s="21">
        <v>3702738937</v>
      </c>
      <c r="P13" s="21">
        <v>120377063</v>
      </c>
    </row>
    <row r="14" spans="2:16" ht="14.25" customHeight="1" x14ac:dyDescent="0.25">
      <c r="B14" s="2" t="s">
        <v>12</v>
      </c>
      <c r="C14" s="14">
        <v>652271345</v>
      </c>
      <c r="D14" s="14">
        <v>641860000</v>
      </c>
      <c r="E14" s="14">
        <f t="shared" si="1"/>
        <v>10411345</v>
      </c>
      <c r="H14" s="2" t="s">
        <v>12</v>
      </c>
      <c r="I14" s="18">
        <v>722128300</v>
      </c>
      <c r="J14" s="14">
        <v>708464800</v>
      </c>
      <c r="K14" s="14">
        <f t="shared" ref="K14:K18" si="3">I14-J14</f>
        <v>13663500</v>
      </c>
      <c r="M14" s="2" t="s">
        <v>12</v>
      </c>
      <c r="N14" s="9">
        <v>2207985000</v>
      </c>
      <c r="O14" s="21">
        <v>2193144482</v>
      </c>
      <c r="P14" s="21">
        <v>14841018</v>
      </c>
    </row>
    <row r="15" spans="2:16" ht="14.25" customHeight="1" x14ac:dyDescent="0.25">
      <c r="B15" s="2" t="s">
        <v>13</v>
      </c>
      <c r="C15" s="14">
        <v>1237251900</v>
      </c>
      <c r="D15" s="14">
        <v>1226385900</v>
      </c>
      <c r="E15" s="14">
        <f t="shared" si="1"/>
        <v>10866000</v>
      </c>
      <c r="H15" s="2" t="s">
        <v>13</v>
      </c>
      <c r="I15" s="20">
        <v>835191000</v>
      </c>
      <c r="J15" s="20">
        <v>825037000</v>
      </c>
      <c r="K15" s="14">
        <f t="shared" si="3"/>
        <v>10154000</v>
      </c>
      <c r="M15" s="2" t="s">
        <v>13</v>
      </c>
      <c r="N15" s="9">
        <v>1634206199</v>
      </c>
      <c r="O15" s="21">
        <v>1611809560</v>
      </c>
      <c r="P15" s="21">
        <f t="shared" ref="P15:P19" si="4">N15-O15</f>
        <v>22396639</v>
      </c>
    </row>
    <row r="16" spans="2:16" ht="14.25" customHeight="1" x14ac:dyDescent="0.25">
      <c r="B16" s="2" t="s">
        <v>14</v>
      </c>
      <c r="C16" s="15">
        <f>1457208242+45022928</f>
        <v>1502231170</v>
      </c>
      <c r="D16" s="15">
        <f>1451756547+9162000</f>
        <v>1460918547</v>
      </c>
      <c r="E16" s="14">
        <f t="shared" si="1"/>
        <v>41312623</v>
      </c>
      <c r="H16" s="2" t="s">
        <v>14</v>
      </c>
      <c r="I16" s="15">
        <v>1693025123</v>
      </c>
      <c r="J16" s="15">
        <v>1529429129</v>
      </c>
      <c r="K16" s="14">
        <f t="shared" si="3"/>
        <v>163595994</v>
      </c>
      <c r="M16" s="2" t="s">
        <v>14</v>
      </c>
      <c r="N16" s="9">
        <v>1104437000</v>
      </c>
      <c r="O16" s="21">
        <v>1085390000</v>
      </c>
      <c r="P16" s="21">
        <f t="shared" si="4"/>
        <v>19047000</v>
      </c>
    </row>
    <row r="17" spans="2:16" ht="14.25" customHeight="1" x14ac:dyDescent="0.25">
      <c r="B17" s="2" t="s">
        <v>15</v>
      </c>
      <c r="C17" s="17">
        <v>2127239511</v>
      </c>
      <c r="D17" s="18">
        <v>2021861914</v>
      </c>
      <c r="E17" s="14">
        <f t="shared" si="1"/>
        <v>105377597</v>
      </c>
      <c r="H17" s="2" t="s">
        <v>15</v>
      </c>
      <c r="I17" s="17">
        <v>1041513000</v>
      </c>
      <c r="J17" s="18">
        <v>984937800</v>
      </c>
      <c r="K17" s="14">
        <f t="shared" si="3"/>
        <v>56575200</v>
      </c>
      <c r="M17" s="2" t="s">
        <v>15</v>
      </c>
      <c r="N17" s="9">
        <v>2479113500</v>
      </c>
      <c r="O17" s="21">
        <v>2342006831</v>
      </c>
      <c r="P17" s="21">
        <f t="shared" si="4"/>
        <v>137106669</v>
      </c>
    </row>
    <row r="18" spans="2:16" ht="14.25" customHeight="1" x14ac:dyDescent="0.25">
      <c r="B18" s="2" t="s">
        <v>16</v>
      </c>
      <c r="C18" s="17">
        <v>1723793000</v>
      </c>
      <c r="D18" s="18">
        <v>1749450000</v>
      </c>
      <c r="E18" s="18">
        <v>45421813</v>
      </c>
      <c r="H18" s="2" t="s">
        <v>16</v>
      </c>
      <c r="I18" s="18">
        <v>1800066000</v>
      </c>
      <c r="J18" s="18">
        <v>1774861000</v>
      </c>
      <c r="K18" s="18">
        <f t="shared" si="3"/>
        <v>25205000</v>
      </c>
      <c r="M18" s="2" t="s">
        <v>16</v>
      </c>
      <c r="N18" s="8">
        <v>1592896835</v>
      </c>
      <c r="O18" s="18">
        <v>1530496575</v>
      </c>
      <c r="P18" s="18">
        <f t="shared" si="4"/>
        <v>62400260</v>
      </c>
    </row>
    <row r="19" spans="2:16" ht="14.25" customHeight="1" x14ac:dyDescent="0.25">
      <c r="B19" s="2" t="s">
        <v>17</v>
      </c>
      <c r="C19" s="14">
        <v>1528979521</v>
      </c>
      <c r="D19" s="18">
        <v>1426544086</v>
      </c>
      <c r="E19" s="18">
        <v>78702614</v>
      </c>
      <c r="H19" s="2" t="s">
        <v>17</v>
      </c>
      <c r="I19" s="17">
        <v>1938029707</v>
      </c>
      <c r="J19" s="17">
        <v>1825437675</v>
      </c>
      <c r="K19" s="17">
        <v>112592032</v>
      </c>
      <c r="M19" s="2" t="s">
        <v>17</v>
      </c>
      <c r="N19" s="9">
        <v>1421546831</v>
      </c>
      <c r="O19" s="21">
        <v>1325085423</v>
      </c>
      <c r="P19" s="21">
        <f t="shared" si="4"/>
        <v>96461408</v>
      </c>
    </row>
    <row r="20" spans="2:16" ht="14.25" customHeight="1" thickBot="1" x14ac:dyDescent="0.3">
      <c r="B20" s="2" t="s">
        <v>18</v>
      </c>
      <c r="C20" s="18">
        <v>1566972482</v>
      </c>
      <c r="D20" s="18">
        <v>1513983877</v>
      </c>
      <c r="E20" s="18">
        <f t="shared" ref="E20:E21" si="5">C20-D20</f>
        <v>52988605</v>
      </c>
      <c r="H20" s="2" t="s">
        <v>18</v>
      </c>
      <c r="I20" s="17">
        <v>583363800</v>
      </c>
      <c r="J20" s="18">
        <v>567204300</v>
      </c>
      <c r="K20" s="14">
        <f>I20-J20</f>
        <v>16159500</v>
      </c>
      <c r="M20" s="2" t="s">
        <v>18</v>
      </c>
      <c r="N20" s="9">
        <v>561810000</v>
      </c>
      <c r="O20" s="21">
        <v>356715000</v>
      </c>
      <c r="P20" s="21">
        <v>205095</v>
      </c>
    </row>
    <row r="21" spans="2:16" ht="14.25" customHeight="1" thickBot="1" x14ac:dyDescent="0.3">
      <c r="B21" s="2" t="s">
        <v>19</v>
      </c>
      <c r="C21" s="16">
        <v>1528979521</v>
      </c>
      <c r="D21" s="16">
        <v>1426544086</v>
      </c>
      <c r="E21" s="18">
        <f t="shared" si="5"/>
        <v>102435435</v>
      </c>
      <c r="H21" s="2" t="s">
        <v>19</v>
      </c>
      <c r="I21" s="16">
        <v>1377848271</v>
      </c>
      <c r="J21" s="16">
        <v>1313922817</v>
      </c>
      <c r="K21" s="18">
        <v>66842271</v>
      </c>
      <c r="M21" s="2" t="s">
        <v>19</v>
      </c>
      <c r="N21" s="9">
        <v>702920000</v>
      </c>
      <c r="O21" s="21">
        <v>701949000</v>
      </c>
      <c r="P21" s="21">
        <v>971000</v>
      </c>
    </row>
    <row r="22" spans="2:16" ht="14.25" customHeight="1" x14ac:dyDescent="0.25">
      <c r="B22" s="2" t="s">
        <v>20</v>
      </c>
      <c r="C22" s="14">
        <v>2068540875</v>
      </c>
      <c r="D22" s="18">
        <v>1995271222</v>
      </c>
      <c r="E22" s="18">
        <v>74150643</v>
      </c>
      <c r="H22" s="2" t="s">
        <v>20</v>
      </c>
      <c r="I22" s="14">
        <v>1710577110</v>
      </c>
      <c r="J22" s="18">
        <v>1675214610</v>
      </c>
      <c r="K22" s="18">
        <f>I22-J22</f>
        <v>35362500</v>
      </c>
      <c r="M22" s="2" t="s">
        <v>20</v>
      </c>
      <c r="N22" s="11">
        <v>1299130012</v>
      </c>
      <c r="O22" s="15">
        <v>1110432209</v>
      </c>
      <c r="P22" s="21">
        <f t="shared" ref="P22:P23" si="6">N22-O22</f>
        <v>188697803</v>
      </c>
    </row>
    <row r="23" spans="2:16" ht="14.25" customHeight="1" x14ac:dyDescent="0.25">
      <c r="B23" s="2" t="s">
        <v>21</v>
      </c>
      <c r="C23" s="18">
        <f>1900041430+54555010</f>
        <v>1954596440</v>
      </c>
      <c r="D23" s="18">
        <f>C23-E23</f>
        <v>1901748936</v>
      </c>
      <c r="E23" s="18">
        <v>52847504</v>
      </c>
      <c r="H23" s="2" t="s">
        <v>21</v>
      </c>
      <c r="I23" s="17">
        <v>2133569550</v>
      </c>
      <c r="J23" s="17">
        <v>2098455850</v>
      </c>
      <c r="K23" s="17">
        <v>35113700</v>
      </c>
      <c r="M23" s="2" t="s">
        <v>21</v>
      </c>
      <c r="N23" s="9">
        <v>2550158747</v>
      </c>
      <c r="O23" s="21">
        <v>2289150729</v>
      </c>
      <c r="P23" s="21">
        <f t="shared" si="6"/>
        <v>261008018</v>
      </c>
    </row>
    <row r="24" spans="2:16" ht="14.25" customHeight="1" x14ac:dyDescent="0.25">
      <c r="B24" s="5" t="s">
        <v>22</v>
      </c>
      <c r="C24" s="19">
        <f>SUM(C8:C23)</f>
        <v>24287645038</v>
      </c>
      <c r="D24" s="19">
        <f t="shared" ref="D24:E24" si="7">SUM(D8:D23)</f>
        <v>23495800837</v>
      </c>
      <c r="E24" s="19">
        <f t="shared" si="7"/>
        <v>840071183</v>
      </c>
      <c r="H24" s="5" t="s">
        <v>22</v>
      </c>
      <c r="I24" s="12">
        <f t="shared" ref="I24:J24" si="8">SUM(I8:I23)</f>
        <v>24883793032</v>
      </c>
      <c r="J24" s="12">
        <f t="shared" si="8"/>
        <v>23945304744</v>
      </c>
      <c r="K24" s="12">
        <f>SUM(K8:K23)</f>
        <v>941405105</v>
      </c>
      <c r="M24" s="5" t="s">
        <v>22</v>
      </c>
      <c r="N24" s="24">
        <f>SUM(N8:N23)</f>
        <v>23763279781</v>
      </c>
      <c r="O24" s="24">
        <f t="shared" ref="O24:P24" si="9">SUM(O8:O23)</f>
        <v>25913059237</v>
      </c>
      <c r="P24" s="24">
        <f t="shared" si="9"/>
        <v>1468447139</v>
      </c>
    </row>
    <row r="25" spans="2:16" ht="14.25" customHeight="1" x14ac:dyDescent="0.25">
      <c r="B25" s="3">
        <v>2022</v>
      </c>
      <c r="C25" s="13"/>
      <c r="H25" s="3">
        <v>2022</v>
      </c>
      <c r="I25" s="13"/>
      <c r="M25" s="3">
        <v>2022</v>
      </c>
      <c r="N25" s="13"/>
    </row>
    <row r="26" spans="2:16" ht="14.25" customHeight="1" x14ac:dyDescent="0.25">
      <c r="B26" s="1">
        <v>2021</v>
      </c>
      <c r="C26" s="13"/>
      <c r="H26" s="1">
        <v>2021</v>
      </c>
      <c r="I26" s="13"/>
      <c r="M26" s="1">
        <v>2021</v>
      </c>
      <c r="N26" s="13"/>
    </row>
    <row r="27" spans="2:16" ht="14.25" customHeight="1" x14ac:dyDescent="0.25">
      <c r="B27" s="1">
        <v>2020</v>
      </c>
      <c r="C27" s="13"/>
      <c r="H27" s="1">
        <v>2020</v>
      </c>
      <c r="I27" s="13"/>
      <c r="M27" s="1">
        <v>2020</v>
      </c>
      <c r="N27" s="13"/>
    </row>
    <row r="28" spans="2:16" ht="14.25" customHeight="1" x14ac:dyDescent="0.25">
      <c r="B28" s="4">
        <v>2019</v>
      </c>
      <c r="C28" s="13"/>
      <c r="D28" s="4"/>
      <c r="E28" s="4"/>
      <c r="H28" s="4">
        <v>2019</v>
      </c>
      <c r="I28" s="13"/>
      <c r="J28" s="4"/>
      <c r="K28" s="4"/>
      <c r="M28" s="4">
        <v>2019</v>
      </c>
      <c r="N28" s="13"/>
      <c r="O28" s="4"/>
      <c r="P28" s="4"/>
    </row>
    <row r="29" spans="2:16" ht="14.25" customHeight="1" x14ac:dyDescent="0.25"/>
    <row r="30" spans="2:16" ht="14.25" customHeight="1" x14ac:dyDescent="0.25">
      <c r="B30" s="10"/>
      <c r="C30" s="10"/>
      <c r="H30" s="10"/>
      <c r="I30" s="10"/>
    </row>
    <row r="31" spans="2:16" ht="14.25" customHeight="1" x14ac:dyDescent="0.25"/>
    <row r="32" spans="2:16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12">
    <mergeCell ref="B5:B6"/>
    <mergeCell ref="J5:J6"/>
    <mergeCell ref="E5:E6"/>
    <mergeCell ref="M5:M6"/>
    <mergeCell ref="P5:P6"/>
    <mergeCell ref="C5:C6"/>
    <mergeCell ref="K5:K6"/>
    <mergeCell ref="N5:N6"/>
    <mergeCell ref="O5:O6"/>
    <mergeCell ref="D5:D6"/>
    <mergeCell ref="H5:H6"/>
    <mergeCell ref="I5:I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2026-05-18T16:03:12Z</dcterms:modified>
</cp:coreProperties>
</file>