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74A9EA53-4BDA-417A-876D-60D40D21EEC7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I17" i="1"/>
  <c r="AH17" i="1"/>
  <c r="AG17" i="1"/>
  <c r="AF17" i="1"/>
  <c r="AE17" i="1"/>
  <c r="AK16" i="1"/>
  <c r="AB16" i="1"/>
  <c r="R16" i="1"/>
  <c r="I16" i="1"/>
  <c r="AK15" i="1"/>
  <c r="AB15" i="1"/>
  <c r="R15" i="1"/>
  <c r="I15" i="1"/>
  <c r="AK14" i="1"/>
  <c r="AB14" i="1"/>
  <c r="R14" i="1"/>
  <c r="I14" i="1"/>
  <c r="AK13" i="1"/>
  <c r="AB13" i="1"/>
  <c r="AK11" i="1"/>
  <c r="AA11" i="1"/>
  <c r="AB11" i="1" s="1"/>
  <c r="Z11" i="1"/>
  <c r="Y11" i="1"/>
  <c r="X11" i="1"/>
  <c r="W11" i="1"/>
  <c r="V11" i="1"/>
  <c r="Q11" i="1"/>
  <c r="P11" i="1"/>
  <c r="O11" i="1"/>
  <c r="R11" i="1" s="1"/>
  <c r="H11" i="1"/>
  <c r="G11" i="1"/>
  <c r="I11" i="1" s="1"/>
  <c r="F11" i="1"/>
  <c r="E11" i="1"/>
  <c r="D11" i="1"/>
  <c r="C11" i="1"/>
  <c r="AK10" i="1"/>
  <c r="AB10" i="1"/>
  <c r="R10" i="1"/>
  <c r="I10" i="1"/>
  <c r="AK9" i="1"/>
  <c r="AK17" i="1" s="1"/>
  <c r="AB9" i="1"/>
  <c r="R9" i="1"/>
  <c r="I9" i="1"/>
</calcChain>
</file>

<file path=xl/sharedStrings.xml><?xml version="1.0" encoding="utf-8"?>
<sst xmlns="http://schemas.openxmlformats.org/spreadsheetml/2006/main" count="117" uniqueCount="34">
  <si>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</si>
  <si>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</si>
  <si>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</si>
  <si>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</si>
  <si>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</si>
  <si>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</si>
  <si>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</si>
  <si>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</si>
  <si>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</si>
  <si>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</si>
  <si>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</si>
  <si>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</si>
  <si>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</si>
  <si>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</si>
  <si>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</si>
  <si>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</si>
  <si>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</si>
  <si>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</si>
  <si>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</si>
  <si>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</si>
  <si>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</si>
  <si>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</si>
  <si>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(8)</t>
  </si>
  <si>
    <t>Tabel : 3.2  Jumlah Penduduk menurut Jenis kelamin per Desa/Kelurahan di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</si>
  <si>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</si>
  <si>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</si>
  <si>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</si>
  <si>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</si>
  <si>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</si>
  <si>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</si>
  <si>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36-50 tahun</t>
  </si>
  <si>
    <t>lebih dari 50 tahun</t>
  </si>
  <si>
    <t>35-50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</si>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</sst>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Arial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5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/>
    <xf numFmtId="0" fontId="1" fillId="0" borderId="5" xfId="0" applyFont="1" applyBorder="1"/>
    <xf numFmtId="165" fontId="1" fillId="0" borderId="2" xfId="0" applyNumberFormat="1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16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3" fontId="1" fillId="0" borderId="3" xfId="0" applyNumberFormat="1" applyFont="1" applyBorder="1" applyAlignment="1">
      <alignment horizontal="right" wrapText="1"/>
    </xf>
    <xf numFmtId="165" fontId="1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K1000"/>
  <sheetViews>
    <sheetView tabSelected="1" topLeftCell="AH1" workbookViewId="0">
      <selection activeCell="AM13" sqref="AM13"/>
    </sheetView>
  </sheetViews>
  <sheetFormatPr defaultColWidth="14.44140625" defaultRowHeight="14.4"/>
  <cols>
    <col min="1" max="1" width="7.6640625" customWidth="1"/>
    <col min="2" max="2" width="26.33203125" customWidth="1"/>
    <col min="3" max="3" width="10.109375" customWidth="1"/>
    <col min="4" max="4" width="10.88671875" customWidth="1"/>
    <col min="5" max="7" width="12.109375" customWidth="1"/>
    <col min="8" max="8" width="16.5546875" customWidth="1"/>
    <col min="9" max="9" width="8.6640625" customWidth="1"/>
    <col min="10" max="10" width="8" customWidth="1"/>
    <col min="11" max="11" width="21.44140625" customWidth="1"/>
    <col min="12" max="18" width="17.6640625" customWidth="1"/>
    <col min="19" max="19" width="6.6640625" customWidth="1"/>
    <col min="20" max="20" width="7.109375" customWidth="1"/>
    <col min="21" max="21" width="21.44140625" customWidth="1"/>
    <col min="22" max="28" width="17.6640625" customWidth="1"/>
    <col min="31" max="31" width="23.88671875" customWidth="1"/>
  </cols>
  <sheetData>
    <row r="1" spans="2:37" ht="15" customHeight="1"/>
    <row r="2" spans="2:37">
      <c r="B2" s="1" t="s">
        <v>23</v>
      </c>
      <c r="K2" s="1" t="s">
        <v>24</v>
      </c>
      <c r="U2" s="1" t="s">
        <v>24</v>
      </c>
      <c r="AD2" s="1" t="s">
        <v>24</v>
      </c>
    </row>
    <row r="3" spans="2:37">
      <c r="B3" s="1" t="s">
        <v>0</v>
      </c>
      <c r="K3" s="1" t="s">
        <v>0</v>
      </c>
      <c r="U3" s="1" t="s">
        <v>0</v>
      </c>
      <c r="AD3" s="1" t="s">
        <v>0</v>
      </c>
    </row>
    <row r="4" spans="2:37">
      <c r="B4" s="1" t="s">
        <v>1</v>
      </c>
      <c r="K4" s="1" t="s">
        <v>2</v>
      </c>
      <c r="U4" s="1" t="s">
        <v>3</v>
      </c>
      <c r="AD4" s="1" t="s">
        <v>4</v>
      </c>
    </row>
    <row r="5" spans="2:37">
      <c r="B5" s="1"/>
    </row>
    <row r="6" spans="2:37">
      <c r="B6" s="12" t="s">
        <v>5</v>
      </c>
      <c r="C6" s="21" t="s">
        <v>25</v>
      </c>
      <c r="D6" s="22"/>
      <c r="E6" s="22"/>
      <c r="F6" s="22"/>
      <c r="G6" s="22"/>
      <c r="H6" s="22"/>
      <c r="I6" s="12" t="s">
        <v>17</v>
      </c>
      <c r="J6" s="9"/>
      <c r="K6" s="19" t="s">
        <v>5</v>
      </c>
      <c r="L6" s="21" t="s">
        <v>25</v>
      </c>
      <c r="M6" s="22"/>
      <c r="N6" s="22"/>
      <c r="O6" s="22"/>
      <c r="P6" s="22"/>
      <c r="Q6" s="22"/>
      <c r="R6" s="12" t="s">
        <v>17</v>
      </c>
      <c r="U6" s="19" t="s">
        <v>5</v>
      </c>
      <c r="V6" s="21" t="s">
        <v>25</v>
      </c>
      <c r="W6" s="22"/>
      <c r="X6" s="22"/>
      <c r="Y6" s="22"/>
      <c r="Z6" s="22"/>
      <c r="AA6" s="22"/>
      <c r="AB6" s="12" t="s">
        <v>17</v>
      </c>
      <c r="AD6" s="19" t="s">
        <v>5</v>
      </c>
      <c r="AE6" s="21" t="s">
        <v>25</v>
      </c>
      <c r="AF6" s="22"/>
      <c r="AG6" s="22"/>
      <c r="AH6" s="22"/>
      <c r="AI6" s="22"/>
      <c r="AJ6" s="22"/>
      <c r="AK6" s="12" t="s">
        <v>17</v>
      </c>
    </row>
    <row r="7" spans="2:37">
      <c r="B7" s="13"/>
      <c r="C7" s="3" t="s">
        <v>26</v>
      </c>
      <c r="D7" s="2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13"/>
      <c r="J7" s="1"/>
      <c r="K7" s="20"/>
      <c r="L7" s="3" t="s">
        <v>26</v>
      </c>
      <c r="M7" s="23" t="s">
        <v>27</v>
      </c>
      <c r="N7" s="3" t="s">
        <v>28</v>
      </c>
      <c r="O7" s="3" t="s">
        <v>29</v>
      </c>
      <c r="P7" s="3" t="s">
        <v>32</v>
      </c>
      <c r="Q7" s="3" t="s">
        <v>31</v>
      </c>
      <c r="R7" s="13"/>
      <c r="U7" s="20"/>
      <c r="V7" s="3" t="s">
        <v>26</v>
      </c>
      <c r="W7" s="23" t="s">
        <v>27</v>
      </c>
      <c r="X7" s="3" t="s">
        <v>28</v>
      </c>
      <c r="Y7" s="3" t="s">
        <v>29</v>
      </c>
      <c r="Z7" s="3" t="s">
        <v>32</v>
      </c>
      <c r="AA7" s="3" t="s">
        <v>31</v>
      </c>
      <c r="AB7" s="13"/>
      <c r="AD7" s="20"/>
      <c r="AE7" s="3" t="s">
        <v>26</v>
      </c>
      <c r="AF7" s="23" t="s">
        <v>27</v>
      </c>
      <c r="AG7" s="3" t="s">
        <v>28</v>
      </c>
      <c r="AH7" s="3" t="s">
        <v>29</v>
      </c>
      <c r="AI7" s="3" t="s">
        <v>32</v>
      </c>
      <c r="AJ7" s="3" t="s">
        <v>31</v>
      </c>
      <c r="AK7" s="13"/>
    </row>
    <row r="8" spans="2:37">
      <c r="B8" s="4" t="s">
        <v>6</v>
      </c>
      <c r="C8" s="5" t="s">
        <v>7</v>
      </c>
      <c r="D8" s="5" t="s">
        <v>8</v>
      </c>
      <c r="E8" s="5" t="s">
        <v>18</v>
      </c>
      <c r="F8" s="5" t="s">
        <v>19</v>
      </c>
      <c r="G8" s="4" t="s">
        <v>20</v>
      </c>
      <c r="H8" s="4" t="s">
        <v>21</v>
      </c>
      <c r="I8" s="4" t="s">
        <v>22</v>
      </c>
      <c r="J8" s="6"/>
      <c r="K8" s="6" t="s">
        <v>6</v>
      </c>
      <c r="L8" s="7" t="s">
        <v>7</v>
      </c>
      <c r="M8" s="7" t="s">
        <v>8</v>
      </c>
      <c r="N8" s="7" t="s">
        <v>18</v>
      </c>
      <c r="O8" s="7" t="s">
        <v>19</v>
      </c>
      <c r="P8" s="6" t="s">
        <v>20</v>
      </c>
      <c r="Q8" s="6" t="s">
        <v>21</v>
      </c>
      <c r="R8" s="6" t="s">
        <v>22</v>
      </c>
      <c r="U8" s="6" t="s">
        <v>6</v>
      </c>
      <c r="V8" s="7" t="s">
        <v>7</v>
      </c>
      <c r="W8" s="7" t="s">
        <v>8</v>
      </c>
      <c r="X8" s="7" t="s">
        <v>18</v>
      </c>
      <c r="Y8" s="7" t="s">
        <v>19</v>
      </c>
      <c r="Z8" s="6" t="s">
        <v>20</v>
      </c>
      <c r="AA8" s="6" t="s">
        <v>21</v>
      </c>
      <c r="AB8" s="6" t="s">
        <v>22</v>
      </c>
      <c r="AD8" s="6" t="s">
        <v>6</v>
      </c>
      <c r="AE8" s="7" t="s">
        <v>7</v>
      </c>
      <c r="AF8" s="7" t="s">
        <v>8</v>
      </c>
      <c r="AG8" s="7" t="s">
        <v>18</v>
      </c>
      <c r="AH8" s="7" t="s">
        <v>19</v>
      </c>
      <c r="AI8" s="6" t="s">
        <v>20</v>
      </c>
      <c r="AJ8" s="6" t="s">
        <v>21</v>
      </c>
      <c r="AK8" s="6" t="s">
        <v>22</v>
      </c>
    </row>
    <row r="9" spans="2:37">
      <c r="B9" s="14" t="s">
        <v>9</v>
      </c>
      <c r="C9" s="10">
        <v>176</v>
      </c>
      <c r="D9" s="10">
        <v>256</v>
      </c>
      <c r="E9" s="10">
        <v>266</v>
      </c>
      <c r="F9" s="10">
        <v>1125</v>
      </c>
      <c r="G9" s="10">
        <v>607</v>
      </c>
      <c r="H9" s="10">
        <v>302</v>
      </c>
      <c r="I9" s="10">
        <f t="shared" ref="I9:I11" si="0">SUM(C9:H9)</f>
        <v>2732</v>
      </c>
      <c r="J9" s="11"/>
      <c r="K9" s="14" t="s">
        <v>9</v>
      </c>
      <c r="L9" s="10">
        <v>181</v>
      </c>
      <c r="M9" s="10">
        <v>260</v>
      </c>
      <c r="N9" s="10">
        <v>272</v>
      </c>
      <c r="O9" s="10">
        <v>1130</v>
      </c>
      <c r="P9" s="10">
        <v>611</v>
      </c>
      <c r="Q9" s="10">
        <v>270</v>
      </c>
      <c r="R9" s="10">
        <f t="shared" ref="R9:R11" si="1">SUM(L9:Q9)</f>
        <v>2724</v>
      </c>
      <c r="U9" s="14" t="s">
        <v>9</v>
      </c>
      <c r="V9" s="10">
        <v>195</v>
      </c>
      <c r="W9" s="10">
        <v>268</v>
      </c>
      <c r="X9" s="10">
        <v>285</v>
      </c>
      <c r="Y9" s="10">
        <v>1130</v>
      </c>
      <c r="Z9" s="10">
        <v>622</v>
      </c>
      <c r="AA9" s="10">
        <v>279</v>
      </c>
      <c r="AB9" s="10">
        <f t="shared" ref="AB9:AB11" si="2">SUM(V9:AA9)</f>
        <v>2779</v>
      </c>
      <c r="AD9" s="15" t="s">
        <v>9</v>
      </c>
      <c r="AE9" s="10">
        <v>136</v>
      </c>
      <c r="AF9" s="10">
        <v>369</v>
      </c>
      <c r="AG9" s="10">
        <v>293</v>
      </c>
      <c r="AH9" s="10">
        <v>568</v>
      </c>
      <c r="AI9" s="10">
        <v>580</v>
      </c>
      <c r="AJ9" s="10">
        <v>759</v>
      </c>
      <c r="AK9" s="10">
        <f t="shared" ref="AK9:AK11" si="3">SUM(AE9:AJ9)</f>
        <v>2705</v>
      </c>
    </row>
    <row r="10" spans="2:37">
      <c r="B10" s="14" t="s">
        <v>10</v>
      </c>
      <c r="C10" s="10">
        <v>184</v>
      </c>
      <c r="D10" s="10">
        <v>317</v>
      </c>
      <c r="E10" s="10">
        <v>308</v>
      </c>
      <c r="F10" s="10">
        <v>777</v>
      </c>
      <c r="G10" s="10">
        <v>578</v>
      </c>
      <c r="H10" s="10">
        <v>889</v>
      </c>
      <c r="I10" s="10">
        <f t="shared" si="0"/>
        <v>3053</v>
      </c>
      <c r="J10" s="11"/>
      <c r="K10" s="14" t="s">
        <v>10</v>
      </c>
      <c r="L10" s="10">
        <v>184</v>
      </c>
      <c r="M10" s="10">
        <v>291</v>
      </c>
      <c r="N10" s="10">
        <v>308</v>
      </c>
      <c r="O10" s="10">
        <v>777</v>
      </c>
      <c r="P10" s="10">
        <v>576</v>
      </c>
      <c r="Q10" s="10">
        <v>931</v>
      </c>
      <c r="R10" s="10">
        <f t="shared" si="1"/>
        <v>3067</v>
      </c>
      <c r="U10" s="14" t="s">
        <v>10</v>
      </c>
      <c r="V10" s="10">
        <v>182</v>
      </c>
      <c r="W10" s="10">
        <v>290</v>
      </c>
      <c r="X10" s="10">
        <v>307</v>
      </c>
      <c r="Y10" s="10">
        <v>770</v>
      </c>
      <c r="Z10" s="10">
        <v>574</v>
      </c>
      <c r="AA10" s="10">
        <v>927</v>
      </c>
      <c r="AB10" s="10">
        <f t="shared" si="2"/>
        <v>3050</v>
      </c>
      <c r="AD10" s="15" t="s">
        <v>10</v>
      </c>
      <c r="AE10" s="10">
        <v>146</v>
      </c>
      <c r="AF10" s="10">
        <v>458</v>
      </c>
      <c r="AG10" s="10">
        <v>255</v>
      </c>
      <c r="AH10" s="10">
        <v>690</v>
      </c>
      <c r="AI10" s="10">
        <v>741</v>
      </c>
      <c r="AJ10" s="10">
        <v>753</v>
      </c>
      <c r="AK10" s="10">
        <f t="shared" si="3"/>
        <v>3043</v>
      </c>
    </row>
    <row r="11" spans="2:37">
      <c r="B11" s="14" t="s">
        <v>11</v>
      </c>
      <c r="C11" s="10">
        <f>250-5</f>
        <v>245</v>
      </c>
      <c r="D11" s="10">
        <f>550-5</f>
        <v>545</v>
      </c>
      <c r="E11" s="10">
        <f>575-5</f>
        <v>570</v>
      </c>
      <c r="F11" s="10">
        <f>123+133+191+187+161+171+157-5-11</f>
        <v>1107</v>
      </c>
      <c r="G11" s="10">
        <f>156+176+185+147+128+138+120-5-6</f>
        <v>1039</v>
      </c>
      <c r="H11" s="10">
        <f>120+143+115+108+82+94+62+52-4</f>
        <v>772</v>
      </c>
      <c r="I11" s="10">
        <f t="shared" si="0"/>
        <v>4278</v>
      </c>
      <c r="J11" s="11"/>
      <c r="K11" s="14" t="s">
        <v>11</v>
      </c>
      <c r="L11" s="10">
        <v>250</v>
      </c>
      <c r="M11" s="10">
        <v>550</v>
      </c>
      <c r="N11" s="10">
        <v>575</v>
      </c>
      <c r="O11" s="10">
        <f>123+133+191+187+161+171+157-5</f>
        <v>1118</v>
      </c>
      <c r="P11" s="10">
        <f>156+176+185+147+128+138+120-5</f>
        <v>1045</v>
      </c>
      <c r="Q11" s="10">
        <f>120+143+115+108+82+94+62+52</f>
        <v>776</v>
      </c>
      <c r="R11" s="10">
        <f t="shared" si="1"/>
        <v>4314</v>
      </c>
      <c r="U11" s="14" t="s">
        <v>11</v>
      </c>
      <c r="V11" s="10">
        <f>140+115</f>
        <v>255</v>
      </c>
      <c r="W11" s="10">
        <f>150+154+123+133</f>
        <v>560</v>
      </c>
      <c r="X11" s="10">
        <f>171+153+123+133</f>
        <v>580</v>
      </c>
      <c r="Y11" s="10">
        <f>123+133+191+187+161+171+157</f>
        <v>1123</v>
      </c>
      <c r="Z11" s="10">
        <f>156+176+185+147+128+138+120</f>
        <v>1050</v>
      </c>
      <c r="AA11" s="10">
        <f>120+143+115+108+82+94+62+52</f>
        <v>776</v>
      </c>
      <c r="AB11" s="10">
        <f t="shared" si="2"/>
        <v>4344</v>
      </c>
      <c r="AD11" s="15" t="s">
        <v>11</v>
      </c>
      <c r="AE11" s="10">
        <v>248</v>
      </c>
      <c r="AF11" s="10">
        <v>605</v>
      </c>
      <c r="AG11" s="10">
        <v>312</v>
      </c>
      <c r="AH11" s="10">
        <v>933</v>
      </c>
      <c r="AI11" s="10">
        <v>1127</v>
      </c>
      <c r="AJ11" s="10">
        <v>976</v>
      </c>
      <c r="AK11" s="10">
        <f t="shared" si="3"/>
        <v>4201</v>
      </c>
    </row>
    <row r="12" spans="2:37">
      <c r="B12" s="14" t="s">
        <v>12</v>
      </c>
      <c r="C12" s="10">
        <v>230</v>
      </c>
      <c r="D12" s="10">
        <v>271</v>
      </c>
      <c r="E12" s="10">
        <v>275</v>
      </c>
      <c r="F12" s="10">
        <v>666</v>
      </c>
      <c r="G12" s="10">
        <v>703</v>
      </c>
      <c r="H12" s="10">
        <v>770</v>
      </c>
      <c r="I12" s="10">
        <v>2915</v>
      </c>
      <c r="J12" s="11"/>
      <c r="K12" s="14" t="s">
        <v>12</v>
      </c>
      <c r="L12" s="10">
        <v>228</v>
      </c>
      <c r="M12" s="10">
        <v>275</v>
      </c>
      <c r="N12" s="10">
        <v>280</v>
      </c>
      <c r="O12" s="10">
        <v>670</v>
      </c>
      <c r="P12" s="10">
        <v>715</v>
      </c>
      <c r="Q12" s="10">
        <v>766</v>
      </c>
      <c r="R12" s="10">
        <v>2934</v>
      </c>
      <c r="U12" s="14" t="s">
        <v>12</v>
      </c>
      <c r="V12" s="10">
        <v>239</v>
      </c>
      <c r="W12" s="10">
        <v>285</v>
      </c>
      <c r="X12" s="10">
        <v>298</v>
      </c>
      <c r="Y12" s="10">
        <v>665</v>
      </c>
      <c r="Z12" s="10">
        <v>705</v>
      </c>
      <c r="AA12" s="10">
        <v>760</v>
      </c>
      <c r="AB12" s="10">
        <v>2952</v>
      </c>
      <c r="AD12" s="15" t="s">
        <v>12</v>
      </c>
      <c r="AE12" s="10">
        <v>162</v>
      </c>
      <c r="AF12" s="10">
        <v>410</v>
      </c>
      <c r="AG12" s="10">
        <v>236</v>
      </c>
      <c r="AH12" s="10">
        <v>860</v>
      </c>
      <c r="AI12" s="10">
        <v>917</v>
      </c>
      <c r="AJ12" s="10">
        <v>710</v>
      </c>
      <c r="AK12" s="10">
        <v>2952</v>
      </c>
    </row>
    <row r="13" spans="2:37">
      <c r="B13" s="14" t="s">
        <v>13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/>
      <c r="K13" s="14" t="s">
        <v>13</v>
      </c>
      <c r="L13" s="24">
        <v>0</v>
      </c>
      <c r="M13" s="24">
        <v>0</v>
      </c>
      <c r="N13" s="25">
        <v>0</v>
      </c>
      <c r="O13" s="25">
        <v>0</v>
      </c>
      <c r="P13" s="24">
        <v>0</v>
      </c>
      <c r="Q13" s="26">
        <v>0</v>
      </c>
      <c r="R13" s="10">
        <v>0</v>
      </c>
      <c r="U13" s="14" t="s">
        <v>13</v>
      </c>
      <c r="V13" s="24">
        <v>185</v>
      </c>
      <c r="W13" s="24">
        <v>305</v>
      </c>
      <c r="X13" s="25">
        <v>368</v>
      </c>
      <c r="Y13" s="25">
        <v>566</v>
      </c>
      <c r="Z13" s="24">
        <v>660</v>
      </c>
      <c r="AA13" s="26">
        <v>333</v>
      </c>
      <c r="AB13" s="10">
        <f t="shared" ref="AB13:AB16" si="4">SUM(V13:AA13)</f>
        <v>2417</v>
      </c>
      <c r="AD13" s="15" t="s">
        <v>13</v>
      </c>
      <c r="AE13" s="24">
        <v>116</v>
      </c>
      <c r="AF13" s="24">
        <v>328</v>
      </c>
      <c r="AG13" s="25">
        <v>170</v>
      </c>
      <c r="AH13" s="25">
        <v>551</v>
      </c>
      <c r="AI13" s="24">
        <v>756</v>
      </c>
      <c r="AJ13" s="26">
        <v>548</v>
      </c>
      <c r="AK13" s="10">
        <f t="shared" ref="AK13:AK16" si="5">SUM(AE13:AJ13)</f>
        <v>2469</v>
      </c>
    </row>
    <row r="14" spans="2:37">
      <c r="B14" s="14" t="s">
        <v>14</v>
      </c>
      <c r="C14" s="10">
        <v>210</v>
      </c>
      <c r="D14" s="10">
        <v>198</v>
      </c>
      <c r="E14" s="10">
        <v>259</v>
      </c>
      <c r="F14" s="10">
        <v>768</v>
      </c>
      <c r="G14" s="10">
        <v>634</v>
      </c>
      <c r="H14" s="10">
        <v>271</v>
      </c>
      <c r="I14" s="10">
        <f>SUM(C14:H14)</f>
        <v>2340</v>
      </c>
      <c r="J14" s="11"/>
      <c r="K14" s="14" t="s">
        <v>14</v>
      </c>
      <c r="L14" s="24">
        <v>200</v>
      </c>
      <c r="M14" s="24">
        <v>278</v>
      </c>
      <c r="N14" s="24">
        <v>478</v>
      </c>
      <c r="O14" s="24">
        <v>712</v>
      </c>
      <c r="P14" s="24">
        <v>390</v>
      </c>
      <c r="Q14" s="24">
        <v>317</v>
      </c>
      <c r="R14" s="10">
        <f>SUM(L14:Q14)</f>
        <v>2375</v>
      </c>
      <c r="U14" s="14" t="s">
        <v>14</v>
      </c>
      <c r="V14" s="24">
        <v>198</v>
      </c>
      <c r="W14" s="24">
        <v>245</v>
      </c>
      <c r="X14" s="24">
        <v>380</v>
      </c>
      <c r="Y14" s="24">
        <v>798</v>
      </c>
      <c r="Z14" s="24">
        <v>379</v>
      </c>
      <c r="AA14" s="24">
        <v>380</v>
      </c>
      <c r="AB14" s="10">
        <f t="shared" si="4"/>
        <v>2380</v>
      </c>
      <c r="AD14" s="15" t="s">
        <v>14</v>
      </c>
      <c r="AE14" s="24">
        <v>122</v>
      </c>
      <c r="AF14" s="24">
        <v>315</v>
      </c>
      <c r="AG14" s="24">
        <v>146</v>
      </c>
      <c r="AH14" s="24">
        <v>452</v>
      </c>
      <c r="AI14" s="24">
        <v>618</v>
      </c>
      <c r="AJ14" s="24">
        <v>548</v>
      </c>
      <c r="AK14" s="10">
        <f t="shared" si="5"/>
        <v>2201</v>
      </c>
    </row>
    <row r="15" spans="2:37">
      <c r="B15" s="14" t="s">
        <v>15</v>
      </c>
      <c r="C15" s="10">
        <v>201</v>
      </c>
      <c r="D15" s="10">
        <v>349</v>
      </c>
      <c r="E15" s="10">
        <v>269</v>
      </c>
      <c r="F15" s="10">
        <v>856</v>
      </c>
      <c r="G15" s="10">
        <v>692</v>
      </c>
      <c r="H15" s="10">
        <v>765</v>
      </c>
      <c r="I15" s="10">
        <f>C15+D15+E15+F15+G15+H15</f>
        <v>3132</v>
      </c>
      <c r="J15" s="11"/>
      <c r="K15" s="14" t="s">
        <v>15</v>
      </c>
      <c r="L15" s="24">
        <v>206</v>
      </c>
      <c r="M15" s="24">
        <v>347</v>
      </c>
      <c r="N15" s="25">
        <v>266</v>
      </c>
      <c r="O15" s="25">
        <v>845</v>
      </c>
      <c r="P15" s="24">
        <v>689</v>
      </c>
      <c r="Q15" s="24">
        <v>761</v>
      </c>
      <c r="R15" s="10">
        <f>L15+M15+N15+O15+P15+Q15</f>
        <v>3114</v>
      </c>
      <c r="U15" s="14" t="s">
        <v>15</v>
      </c>
      <c r="V15" s="24">
        <v>210</v>
      </c>
      <c r="W15" s="24">
        <v>343</v>
      </c>
      <c r="X15" s="25">
        <v>266</v>
      </c>
      <c r="Y15" s="25">
        <v>846</v>
      </c>
      <c r="Z15" s="24">
        <v>684</v>
      </c>
      <c r="AA15" s="24">
        <v>760</v>
      </c>
      <c r="AB15" s="10">
        <f t="shared" si="4"/>
        <v>3109</v>
      </c>
      <c r="AD15" s="15" t="s">
        <v>15</v>
      </c>
      <c r="AE15" s="24">
        <v>147</v>
      </c>
      <c r="AF15" s="24">
        <v>433</v>
      </c>
      <c r="AG15" s="25">
        <v>210</v>
      </c>
      <c r="AH15" s="25">
        <v>696</v>
      </c>
      <c r="AI15" s="24">
        <v>891</v>
      </c>
      <c r="AJ15" s="24">
        <v>690</v>
      </c>
      <c r="AK15" s="10">
        <f t="shared" si="5"/>
        <v>3067</v>
      </c>
    </row>
    <row r="16" spans="2:37">
      <c r="B16" s="16" t="s">
        <v>16</v>
      </c>
      <c r="C16" s="10">
        <v>94</v>
      </c>
      <c r="D16" s="10">
        <v>241</v>
      </c>
      <c r="E16" s="10">
        <v>376</v>
      </c>
      <c r="F16" s="10">
        <v>450</v>
      </c>
      <c r="G16" s="10">
        <v>444</v>
      </c>
      <c r="H16" s="10">
        <v>320</v>
      </c>
      <c r="I16" s="10">
        <f>SUM(C16:H16)</f>
        <v>1925</v>
      </c>
      <c r="J16" s="11"/>
      <c r="K16" s="16" t="s">
        <v>16</v>
      </c>
      <c r="L16" s="10">
        <v>101</v>
      </c>
      <c r="M16" s="10">
        <v>249</v>
      </c>
      <c r="N16" s="10">
        <v>376</v>
      </c>
      <c r="O16" s="10">
        <v>454</v>
      </c>
      <c r="P16" s="10">
        <v>445</v>
      </c>
      <c r="Q16" s="10">
        <v>322</v>
      </c>
      <c r="R16" s="10">
        <f>SUM(L16:Q16)</f>
        <v>1947</v>
      </c>
      <c r="U16" s="16" t="s">
        <v>16</v>
      </c>
      <c r="V16" s="10">
        <v>109</v>
      </c>
      <c r="W16" s="10">
        <v>271</v>
      </c>
      <c r="X16" s="10">
        <v>376</v>
      </c>
      <c r="Y16" s="10">
        <v>450</v>
      </c>
      <c r="Z16" s="10">
        <v>430</v>
      </c>
      <c r="AA16" s="10">
        <v>330</v>
      </c>
      <c r="AB16" s="10">
        <f t="shared" si="4"/>
        <v>1966</v>
      </c>
      <c r="AD16" s="17" t="s">
        <v>16</v>
      </c>
      <c r="AE16" s="10">
        <v>94</v>
      </c>
      <c r="AF16" s="10">
        <v>250</v>
      </c>
      <c r="AG16" s="10">
        <v>140</v>
      </c>
      <c r="AH16" s="10">
        <v>423</v>
      </c>
      <c r="AI16" s="10">
        <v>493</v>
      </c>
      <c r="AJ16" s="10">
        <v>323</v>
      </c>
      <c r="AK16" s="10">
        <f t="shared" si="5"/>
        <v>1723</v>
      </c>
    </row>
    <row r="17" spans="2:37">
      <c r="B17" s="3" t="s">
        <v>17</v>
      </c>
      <c r="C17" s="10"/>
      <c r="D17" s="10"/>
      <c r="E17" s="10"/>
      <c r="F17" s="10"/>
      <c r="G17" s="10"/>
      <c r="H17" s="10"/>
      <c r="I17" s="10"/>
      <c r="J17" s="11"/>
      <c r="K17" s="3" t="s">
        <v>17</v>
      </c>
      <c r="L17" s="10"/>
      <c r="M17" s="10"/>
      <c r="N17" s="10"/>
      <c r="O17" s="10"/>
      <c r="P17" s="10"/>
      <c r="Q17" s="10"/>
      <c r="R17" s="10"/>
      <c r="U17" s="3" t="s">
        <v>17</v>
      </c>
      <c r="V17" s="18"/>
      <c r="W17" s="18"/>
      <c r="X17" s="18"/>
      <c r="Y17" s="18"/>
      <c r="Z17" s="18"/>
      <c r="AA17" s="18"/>
      <c r="AB17" s="18"/>
      <c r="AD17" s="3" t="s">
        <v>17</v>
      </c>
      <c r="AE17" s="27">
        <f t="shared" ref="AE17:AK17" si="6">SUM(AE9:AE16)</f>
        <v>1171</v>
      </c>
      <c r="AF17" s="27">
        <f t="shared" si="6"/>
        <v>3168</v>
      </c>
      <c r="AG17" s="27">
        <f t="shared" si="6"/>
        <v>1762</v>
      </c>
      <c r="AH17" s="27">
        <f t="shared" si="6"/>
        <v>5173</v>
      </c>
      <c r="AI17" s="27">
        <f t="shared" si="6"/>
        <v>6123</v>
      </c>
      <c r="AJ17" s="27">
        <f t="shared" si="6"/>
        <v>5307</v>
      </c>
      <c r="AK17" s="27">
        <f t="shared" si="6"/>
        <v>22361</v>
      </c>
    </row>
    <row r="18" spans="2:37">
      <c r="B18" s="8">
        <v>2021</v>
      </c>
      <c r="K18" s="8">
        <v>2022</v>
      </c>
      <c r="U18" s="8">
        <v>2022</v>
      </c>
      <c r="AD18" s="8"/>
    </row>
    <row r="19" spans="2:37" ht="18">
      <c r="B19" s="1">
        <v>2020</v>
      </c>
      <c r="K19" s="1">
        <v>2021</v>
      </c>
      <c r="U19" s="1">
        <v>2021</v>
      </c>
      <c r="AD19" s="28" t="s">
        <v>33</v>
      </c>
    </row>
    <row r="20" spans="2:37">
      <c r="B20" s="1">
        <v>2019</v>
      </c>
      <c r="K20" s="1">
        <v>2020</v>
      </c>
      <c r="U20" s="1">
        <v>2020</v>
      </c>
      <c r="AD20" s="1"/>
    </row>
    <row r="21" spans="2:37" ht="15.75" customHeight="1">
      <c r="B21" s="2">
        <v>2018</v>
      </c>
      <c r="C21" s="2"/>
      <c r="D21" s="2"/>
      <c r="E21" s="2"/>
      <c r="F21" s="2"/>
      <c r="G21" s="2"/>
      <c r="H21" s="2"/>
      <c r="I21" s="2"/>
      <c r="J21" s="1"/>
      <c r="K21" s="2">
        <v>2019</v>
      </c>
      <c r="L21" s="2"/>
      <c r="M21" s="2"/>
      <c r="N21" s="2"/>
      <c r="O21" s="2"/>
      <c r="P21" s="2"/>
      <c r="Q21" s="2"/>
      <c r="R21" s="2"/>
      <c r="U21" s="2">
        <v>2019</v>
      </c>
      <c r="V21" s="2"/>
      <c r="W21" s="2"/>
      <c r="X21" s="2"/>
      <c r="Y21" s="2"/>
      <c r="Z21" s="2"/>
      <c r="AA21" s="2"/>
      <c r="AB21" s="2"/>
      <c r="AD21" s="2"/>
      <c r="AE21" s="2"/>
      <c r="AF21" s="2"/>
      <c r="AG21" s="2"/>
      <c r="AH21" s="2"/>
      <c r="AI21" s="2"/>
      <c r="AJ21" s="2"/>
      <c r="AK21" s="2"/>
    </row>
    <row r="22" spans="2:37" ht="15.75" customHeight="1"/>
    <row r="23" spans="2:37" ht="15.75" customHeight="1"/>
    <row r="24" spans="2:37" ht="15.75" customHeight="1"/>
    <row r="25" spans="2:37" ht="15.75" customHeight="1"/>
    <row r="26" spans="2:37" ht="15.75" customHeight="1"/>
    <row r="27" spans="2:37" ht="15.75" customHeight="1"/>
    <row r="28" spans="2:37" ht="15.75" customHeight="1"/>
    <row r="29" spans="2:37" ht="15.75" customHeight="1"/>
    <row r="30" spans="2:37" ht="15.75" customHeight="1"/>
    <row r="31" spans="2:37" ht="15.75" customHeight="1"/>
    <row r="32" spans="2:37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C6:H6"/>
    <mergeCell ref="L6:Q6"/>
    <mergeCell ref="V6:AA6"/>
    <mergeCell ref="I6:I7"/>
    <mergeCell ref="R6:R7"/>
    <mergeCell ref="AK6:AK7"/>
    <mergeCell ref="AE6:AJ6"/>
    <mergeCell ref="B6:B7"/>
    <mergeCell ref="U6:U7"/>
    <mergeCell ref="K6:K7"/>
    <mergeCell ref="AB6:AB7"/>
    <mergeCell ref="AD6:A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2026-04-24T01:39:24Z</dcterms:modified>
</cp:coreProperties>
</file>